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140" windowWidth="20490" windowHeight="6615"/>
  </bookViews>
  <sheets>
    <sheet name="Bảng 09" sheetId="2" r:id="rId1"/>
  </sheets>
  <externalReferences>
    <externalReference r:id="rId2"/>
  </externalReferences>
  <definedNames>
    <definedName name="bookmark15" localSheetId="0">'Bảng 09'!$A$80</definedName>
    <definedName name="_xlnm.Print_Titles" localSheetId="0">'Bảng 09'!$12:$13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2" l="1"/>
  <c r="F17" i="2"/>
  <c r="G61" i="2" l="1"/>
  <c r="G16" i="2" s="1"/>
  <c r="H61" i="2"/>
  <c r="I61" i="2"/>
  <c r="I16" i="2" s="1"/>
  <c r="J61" i="2"/>
  <c r="K61" i="2"/>
  <c r="L61" i="2"/>
  <c r="M61" i="2"/>
  <c r="M16" i="2" s="1"/>
  <c r="N61" i="2"/>
  <c r="F61" i="2"/>
  <c r="J16" i="2"/>
  <c r="N16" i="2"/>
  <c r="E62" i="2"/>
  <c r="E63" i="2"/>
  <c r="E61" i="2" l="1"/>
  <c r="H16" i="2"/>
  <c r="E64" i="2" l="1"/>
  <c r="E78" i="2"/>
  <c r="L17" i="2" l="1"/>
  <c r="L16" i="2" s="1"/>
  <c r="E65" i="2" l="1"/>
  <c r="E66" i="2"/>
  <c r="E67" i="2"/>
  <c r="E68" i="2"/>
  <c r="E69" i="2"/>
  <c r="E70" i="2"/>
  <c r="E71" i="2"/>
  <c r="E72" i="2"/>
  <c r="E73" i="2"/>
  <c r="E74" i="2"/>
  <c r="E75" i="2"/>
  <c r="E76" i="2"/>
  <c r="E77" i="2"/>
  <c r="C81" i="2" l="1"/>
  <c r="M94" i="2" l="1"/>
  <c r="F16" i="2" l="1"/>
  <c r="E60" i="2" l="1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O17" i="2"/>
  <c r="N17" i="2"/>
  <c r="M17" i="2"/>
  <c r="K17" i="2"/>
  <c r="K16" i="2" s="1"/>
  <c r="J17" i="2"/>
  <c r="I17" i="2"/>
  <c r="H17" i="2"/>
  <c r="G17" i="2"/>
  <c r="E17" i="2" l="1"/>
  <c r="C79" i="2"/>
</calcChain>
</file>

<file path=xl/comments1.xml><?xml version="1.0" encoding="utf-8"?>
<comments xmlns="http://schemas.openxmlformats.org/spreadsheetml/2006/main">
  <authors>
    <author>saocodon</author>
  </authors>
  <commentList>
    <comment ref="G13" authorId="0">
      <text>
        <r>
          <rPr>
            <b/>
            <sz val="9"/>
            <color indexed="81"/>
            <rFont val="Tahoma"/>
            <family val="2"/>
          </rPr>
          <t>6051; 6099</t>
        </r>
      </text>
    </comment>
  </commentList>
</comments>
</file>

<file path=xl/sharedStrings.xml><?xml version="1.0" encoding="utf-8"?>
<sst xmlns="http://schemas.openxmlformats.org/spreadsheetml/2006/main" count="180" uniqueCount="119">
  <si>
    <t>Mẫu số 09</t>
  </si>
  <si>
    <t>Mã hiệu: ………..</t>
  </si>
  <si>
    <t>Số: ………</t>
  </si>
  <si>
    <r>
      <t xml:space="preserve">Tài khoản dự toán </t>
    </r>
    <r>
      <rPr>
        <sz val="12"/>
        <color theme="1"/>
        <rFont val="Times New Roman"/>
        <family val="1"/>
      </rPr>
      <t xml:space="preserve">□ </t>
    </r>
    <r>
      <rPr>
        <b/>
        <sz val="12"/>
        <color theme="1"/>
        <rFont val="Times New Roman"/>
        <family val="1"/>
      </rPr>
      <t xml:space="preserve">Tài khoản tiền gửi: </t>
    </r>
    <r>
      <rPr>
        <sz val="12"/>
        <color theme="1"/>
        <rFont val="Times New Roman"/>
        <family val="1"/>
      </rPr>
      <t>□</t>
    </r>
  </si>
  <si>
    <t>I. Nội dung đề nghị thanh toán:</t>
  </si>
  <si>
    <t>(Đơn vị: Đồng)</t>
  </si>
  <si>
    <t>STT</t>
  </si>
  <si>
    <t>Họ và tên</t>
  </si>
  <si>
    <t>Tài khoản ngân hàng</t>
  </si>
  <si>
    <t>Tổng số</t>
  </si>
  <si>
    <t>Trong đó:</t>
  </si>
  <si>
    <t>Số Tài khoản người hưởng</t>
  </si>
  <si>
    <t>Tên ngân hàng</t>
  </si>
  <si>
    <t>Lương và phụ cấp theo lương</t>
  </si>
  <si>
    <t>I.</t>
  </si>
  <si>
    <t>Đối với công chức, viên chức</t>
  </si>
  <si>
    <t>II.</t>
  </si>
  <si>
    <t>Đối với lao động thường xuyên theo hợp đồng</t>
  </si>
  <si>
    <t>Người lập</t>
  </si>
  <si>
    <t>Kế toán trưởng</t>
  </si>
  <si>
    <t>Chuyên viên kiểm soát chi/Giao dịch viên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</si>
  <si>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</si>
  <si>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</si>
  <si>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</si>
  <si>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</si>
  <si>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</si>
  <si>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</si>
  <si>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</si>
  <si>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</si>
  <si>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</si>
  <si>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</si>
  <si>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</si>
  <si>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</si>
  <si>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Tiền công lao động thường xuyên theo hợp đồng</t>
  </si>
  <si>
    <t>Tiền thu nhập tăng thêm</t>
  </si>
  <si>
    <t>Tiền thưởng</t>
  </si>
  <si>
    <t>Tiền học bổng</t>
  </si>
  <si>
    <t>1. Đơn vị sử dụng ngân sách: Trường mầm non Ngọc Thụy</t>
  </si>
  <si>
    <t>2. Mã đơn vị: 1088754</t>
  </si>
  <si>
    <t>3. Tài khoản thanh toán của đơn vị mở tại ngân hàng thương mại: 1501 0000 645 273 - BIDV chi nhánh Long Biên Hà Nội</t>
  </si>
  <si>
    <t>Đặng Thị Hường</t>
  </si>
  <si>
    <t>Phạm Lệ Hà</t>
  </si>
  <si>
    <t>Trần Minh Phương</t>
  </si>
  <si>
    <t>Vũ Thị Thanh Huyền</t>
  </si>
  <si>
    <t>Vũ Hải Hà</t>
  </si>
  <si>
    <t>Nguyễn Thị Thu Hương</t>
  </si>
  <si>
    <t>Phạm Thị Hương Lan</t>
  </si>
  <si>
    <t>Trần Thị Linh Phương</t>
  </si>
  <si>
    <t>Nguyễn Thu Hường</t>
  </si>
  <si>
    <t>Doãn Thị Hồng Phước</t>
  </si>
  <si>
    <t>Đỗ Thị Thanh Tuyền</t>
  </si>
  <si>
    <t>Lê Hải Yến</t>
  </si>
  <si>
    <t>Bùi Thị Thúy</t>
  </si>
  <si>
    <t>Lê Quỳnh Hoa</t>
  </si>
  <si>
    <t>Nguyễn Thị Thanh</t>
  </si>
  <si>
    <t>Đàm Thị Thu Hương</t>
  </si>
  <si>
    <t>Trương Thị My</t>
  </si>
  <si>
    <t>Phạm Thị Thoa</t>
  </si>
  <si>
    <t>Nguyễn Thị Bích Hoa</t>
  </si>
  <si>
    <t>Nguyễn Hồng Nhung</t>
  </si>
  <si>
    <t>Tạ Thị Lưu</t>
  </si>
  <si>
    <t>Nguyễn Thị Thanh Hương</t>
  </si>
  <si>
    <t>Lê Thiên Hương</t>
  </si>
  <si>
    <t>Trần Thị Thu Hương</t>
  </si>
  <si>
    <t>Lê Quỳnh Anh</t>
  </si>
  <si>
    <t>Nguyễn Thị Tứ</t>
  </si>
  <si>
    <t>Đoàn Thị Hồng Chinh</t>
  </si>
  <si>
    <t>Lê Thành Đông</t>
  </si>
  <si>
    <t>Lương Thị Kim Anh</t>
  </si>
  <si>
    <t>Nguyễn Thị Thu Hoài</t>
  </si>
  <si>
    <t>Bùi Lan Hương</t>
  </si>
  <si>
    <t>Lê Thu Hoài</t>
  </si>
  <si>
    <t>Nguyễn Thị Hồng Thắm</t>
  </si>
  <si>
    <t>Nguyễn Kim Minh</t>
  </si>
  <si>
    <t>Trần Trung Nghĩa</t>
  </si>
  <si>
    <t>Nguyễn Thị Bích Hồng</t>
  </si>
  <si>
    <t>Nguyễn Thị Thu Trang</t>
  </si>
  <si>
    <t>BIDV chi nhánh Long Biên Hà Nội</t>
  </si>
  <si>
    <t>Hiệu trưởng</t>
  </si>
  <si>
    <t>Số tiền chênh lệch</t>
  </si>
  <si>
    <t>Chu Thị Châm</t>
  </si>
  <si>
    <t>Bùi Thị Hương Liên</t>
  </si>
  <si>
    <t>BIDV chi nhánh Đông Hà Nội</t>
  </si>
  <si>
    <t>Biến động tăng</t>
  </si>
  <si>
    <t>Biến động giảm</t>
  </si>
  <si>
    <t xml:space="preserve">Bùi Thị Hằng </t>
  </si>
  <si>
    <t xml:space="preserve">Lương Thị Mỹ Hương </t>
  </si>
  <si>
    <t xml:space="preserve">Triệu Diệu Thuý </t>
  </si>
  <si>
    <t xml:space="preserve">Trần Thị Hồng Phương </t>
  </si>
  <si>
    <t xml:space="preserve">Trần Thị Thanh </t>
  </si>
  <si>
    <t>Ng. Thị Ngọc Bích</t>
  </si>
  <si>
    <t xml:space="preserve">Nguyễn Thị Hoa </t>
  </si>
  <si>
    <t xml:space="preserve">Nguyễn Thị Lan </t>
  </si>
  <si>
    <t xml:space="preserve">Hồ Minh Hương </t>
  </si>
  <si>
    <t xml:space="preserve">Âu Thị Vân Anh </t>
  </si>
  <si>
    <t xml:space="preserve">Lương Thị Thu Hiền </t>
  </si>
  <si>
    <t xml:space="preserve">Trần Thị Thu Vinh </t>
  </si>
  <si>
    <t xml:space="preserve">Hoàng Kim Dung </t>
  </si>
  <si>
    <t>Lê Thị Thuý Nga</t>
  </si>
  <si>
    <t xml:space="preserve">Đặng Đình Hoàng </t>
  </si>
  <si>
    <t xml:space="preserve">Đoàn Thị Châm </t>
  </si>
  <si>
    <t xml:space="preserve">Nguyễn Thị Nhung </t>
  </si>
  <si>
    <t>BIDV chi nhánh Ba Đình</t>
  </si>
  <si>
    <t>Nguyễn Thị Hằng</t>
  </si>
  <si>
    <t>Ghi chú</t>
  </si>
  <si>
    <t>KẾ TOÁN TRƯỞNG</t>
  </si>
  <si>
    <t>Tiền phụ cấp và trợ cấp khác</t>
  </si>
  <si>
    <t xml:space="preserve">Tiền khoán </t>
  </si>
  <si>
    <t>Khoán CTP</t>
  </si>
  <si>
    <t>Nguyễn Thanh Hường</t>
  </si>
  <si>
    <t>Nguyễn Thị Hậu</t>
  </si>
  <si>
    <t>Đặng Đình Bình</t>
  </si>
  <si>
    <t>GIÁM ĐỐC KHO BẠC NHÀ NƯỚC LONG BIÊN</t>
  </si>
  <si>
    <t>Tiền công thứ 7</t>
  </si>
  <si>
    <t>Tiền công chăm sóc bán trú</t>
  </si>
  <si>
    <t>BẢNG THANH TOÁN CHO ĐỐI TƯỢNG THỤ HƯỞNG THÁNG 02/2023</t>
  </si>
  <si>
    <t>Ngày      tháng 02 năm 2023</t>
  </si>
  <si>
    <t>(Kèm theo Giấy rút dự toán/ủy nhiệm chi số RDT006, RDT007, CTG022 ngày      tháng 02 năm 2023</t>
  </si>
  <si>
    <t>Số tiền bằng chữ: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</si>
</sst>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8" x14ac:knownFonts="1">
    <font>
      <sz val="11"/>
      <color theme="1"/>
      <name val="Calibri"/>
      <family val="2"/>
      <charset val="163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4"/>
      <name val=".VnTime"/>
      <family val="2"/>
    </font>
    <font>
      <sz val="11"/>
      <color theme="1"/>
      <name val="Calibri"/>
      <family val="2"/>
      <charset val="163"/>
      <scheme val="minor"/>
    </font>
    <font>
      <b/>
      <sz val="9"/>
      <color indexed="81"/>
      <name val="Tahoma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charset val="163"/>
      <scheme val="minor"/>
    </font>
    <font>
      <i/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name val="Calibri"/>
      <family val="2"/>
      <charset val="163"/>
      <scheme val="minor"/>
    </font>
    <font>
      <b/>
      <sz val="10"/>
      <color rgb="FF000000"/>
      <name val="Times New Roman"/>
      <family val="1"/>
    </font>
    <font>
      <b/>
      <sz val="10"/>
      <color theme="1"/>
      <name val="Calibri"/>
      <family val="2"/>
      <charset val="163"/>
      <scheme val="minor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2"/>
      <color theme="1"/>
      <name val="Calibri"/>
      <family val="2"/>
      <charset val="163"/>
      <scheme val="minor"/>
    </font>
    <font>
      <b/>
      <i/>
      <sz val="10"/>
      <color theme="1"/>
      <name val="Calibri"/>
      <family val="2"/>
      <scheme val="minor"/>
    </font>
    <font>
      <i/>
      <sz val="9"/>
      <color theme="1"/>
      <name val="Times New Roman"/>
      <family val="1"/>
    </font>
    <font>
      <i/>
      <sz val="9"/>
      <color theme="1"/>
      <name val="Calibri"/>
      <family val="2"/>
      <charset val="163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43" fontId="7" fillId="0" borderId="0" applyFont="0" applyFill="0" applyBorder="0" applyAlignment="0" applyProtection="0"/>
  </cellStyleXfs>
  <cellXfs count="95">
    <xf numFmtId="0" fontId="0" fillId="0" borderId="0" xfId="0"/>
    <xf numFmtId="0" fontId="14" fillId="0" borderId="0" xfId="0" applyFont="1" applyFill="1"/>
    <xf numFmtId="164" fontId="13" fillId="0" borderId="1" xfId="2" applyNumberFormat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1" fontId="17" fillId="0" borderId="1" xfId="1" applyNumberFormat="1" applyFont="1" applyFill="1" applyBorder="1" applyAlignment="1">
      <alignment horizontal="center" vertical="center" wrapText="1"/>
    </xf>
    <xf numFmtId="1" fontId="19" fillId="0" borderId="1" xfId="1" applyNumberFormat="1" applyFont="1" applyFill="1" applyBorder="1" applyAlignment="1">
      <alignment horizontal="center" vertical="center" wrapText="1"/>
    </xf>
    <xf numFmtId="0" fontId="0" fillId="0" borderId="0" xfId="0" applyFill="1"/>
    <xf numFmtId="164" fontId="0" fillId="0" borderId="0" xfId="2" applyNumberFormat="1" applyFont="1" applyFill="1"/>
    <xf numFmtId="0" fontId="20" fillId="0" borderId="0" xfId="0" applyFont="1" applyFill="1"/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64" fontId="2" fillId="0" borderId="0" xfId="2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64" fontId="20" fillId="0" borderId="0" xfId="2" applyNumberFormat="1" applyFont="1" applyFill="1"/>
    <xf numFmtId="0" fontId="11" fillId="0" borderId="0" xfId="0" applyFont="1" applyFill="1"/>
    <xf numFmtId="164" fontId="11" fillId="0" borderId="0" xfId="2" applyNumberFormat="1" applyFont="1" applyFill="1"/>
    <xf numFmtId="0" fontId="12" fillId="0" borderId="0" xfId="0" applyFont="1" applyFill="1" applyAlignment="1">
      <alignment horizontal="right" vertical="center"/>
    </xf>
    <xf numFmtId="0" fontId="13" fillId="0" borderId="1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8" fillId="0" borderId="1" xfId="0" applyFont="1" applyFill="1" applyBorder="1" applyAlignment="1">
      <alignment vertical="center" wrapText="1"/>
    </xf>
    <xf numFmtId="164" fontId="18" fillId="0" borderId="1" xfId="2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64" fontId="15" fillId="0" borderId="1" xfId="2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64" fontId="0" fillId="0" borderId="0" xfId="2" applyNumberFormat="1" applyFont="1" applyFill="1" applyAlignment="1">
      <alignment horizontal="center"/>
    </xf>
    <xf numFmtId="164" fontId="1" fillId="0" borderId="0" xfId="2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164" fontId="4" fillId="0" borderId="0" xfId="2" applyNumberFormat="1" applyFont="1" applyFill="1" applyAlignment="1">
      <alignment horizontal="center" vertical="center"/>
    </xf>
    <xf numFmtId="164" fontId="5" fillId="0" borderId="0" xfId="2" applyNumberFormat="1" applyFont="1" applyFill="1" applyAlignment="1">
      <alignment horizontal="center"/>
    </xf>
    <xf numFmtId="0" fontId="5" fillId="0" borderId="0" xfId="0" applyFont="1" applyFill="1"/>
    <xf numFmtId="0" fontId="22" fillId="0" borderId="1" xfId="0" quotePrefix="1" applyFont="1" applyFill="1" applyBorder="1" applyAlignment="1">
      <alignment horizontal="center" vertical="center" wrapText="1"/>
    </xf>
    <xf numFmtId="164" fontId="22" fillId="0" borderId="1" xfId="2" quotePrefix="1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164" fontId="23" fillId="0" borderId="0" xfId="0" applyNumberFormat="1" applyFont="1" applyFill="1"/>
    <xf numFmtId="0" fontId="11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164" fontId="11" fillId="0" borderId="0" xfId="2" applyNumberFormat="1" applyFont="1" applyFill="1" applyAlignment="1">
      <alignment vertical="center"/>
    </xf>
    <xf numFmtId="0" fontId="9" fillId="0" borderId="1" xfId="0" applyFont="1" applyFill="1" applyBorder="1" applyAlignment="1">
      <alignment vertical="center" wrapText="1"/>
    </xf>
    <xf numFmtId="164" fontId="11" fillId="0" borderId="0" xfId="0" applyNumberFormat="1" applyFont="1" applyFill="1"/>
    <xf numFmtId="0" fontId="24" fillId="0" borderId="0" xfId="0" applyFont="1" applyFill="1"/>
    <xf numFmtId="164" fontId="24" fillId="0" borderId="0" xfId="0" applyNumberFormat="1" applyFont="1" applyFill="1"/>
    <xf numFmtId="0" fontId="25" fillId="0" borderId="0" xfId="0" applyFont="1" applyFill="1"/>
    <xf numFmtId="164" fontId="25" fillId="0" borderId="0" xfId="0" applyNumberFormat="1" applyFont="1" applyFill="1"/>
    <xf numFmtId="164" fontId="19" fillId="0" borderId="1" xfId="2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164" fontId="15" fillId="0" borderId="0" xfId="2" applyNumberFormat="1" applyFont="1" applyFill="1" applyBorder="1" applyAlignment="1">
      <alignment horizontal="center" vertical="center" wrapText="1"/>
    </xf>
    <xf numFmtId="164" fontId="26" fillId="0" borderId="0" xfId="0" applyNumberFormat="1" applyFont="1" applyFill="1"/>
    <xf numFmtId="0" fontId="19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164" fontId="22" fillId="0" borderId="4" xfId="2" quotePrefix="1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164" fontId="18" fillId="0" borderId="0" xfId="2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64" fontId="9" fillId="0" borderId="10" xfId="2" applyNumberFormat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164" fontId="9" fillId="0" borderId="11" xfId="2" applyNumberFormat="1" applyFont="1" applyFill="1" applyBorder="1" applyAlignment="1">
      <alignment vertical="center" wrapText="1"/>
    </xf>
    <xf numFmtId="0" fontId="2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2" fillId="0" borderId="4" xfId="0" quotePrefix="1" applyFont="1" applyFill="1" applyBorder="1" applyAlignment="1">
      <alignment horizontal="center" vertical="center" wrapText="1"/>
    </xf>
    <xf numFmtId="0" fontId="22" fillId="0" borderId="5" xfId="0" quotePrefix="1" applyFont="1" applyFill="1" applyBorder="1" applyAlignment="1">
      <alignment horizontal="center" vertical="center" wrapText="1"/>
    </xf>
    <xf numFmtId="164" fontId="22" fillId="0" borderId="4" xfId="2" quotePrefix="1" applyNumberFormat="1" applyFont="1" applyFill="1" applyBorder="1" applyAlignment="1">
      <alignment horizontal="center" vertical="center" wrapText="1"/>
    </xf>
    <xf numFmtId="164" fontId="22" fillId="0" borderId="7" xfId="2" quotePrefix="1" applyNumberFormat="1" applyFont="1" applyFill="1" applyBorder="1" applyAlignment="1">
      <alignment horizontal="center" vertical="center" wrapText="1"/>
    </xf>
    <xf numFmtId="164" fontId="22" fillId="0" borderId="5" xfId="2" quotePrefix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164" fontId="9" fillId="0" borderId="6" xfId="2" applyNumberFormat="1" applyFont="1" applyFill="1" applyBorder="1" applyAlignment="1">
      <alignment horizontal="center" vertical="center" wrapText="1"/>
    </xf>
    <xf numFmtId="164" fontId="9" fillId="0" borderId="8" xfId="2" applyNumberFormat="1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4" fontId="0" fillId="0" borderId="0" xfId="0" applyNumberFormat="1" applyFill="1" applyBorder="1"/>
    <xf numFmtId="164" fontId="13" fillId="0" borderId="0" xfId="2" applyNumberFormat="1" applyFont="1" applyFill="1" applyBorder="1" applyAlignment="1">
      <alignment horizontal="center" vertical="center" wrapText="1"/>
    </xf>
    <xf numFmtId="0" fontId="0" fillId="0" borderId="0" xfId="0" applyFill="1" applyBorder="1"/>
  </cellXfs>
  <cellStyles count="3">
    <cellStyle name="Comma" xfId="2" builtinId="3"/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vnTools\Ufunctions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Base"/>
      <sheetName val="vniBase"/>
      <sheetName val="abcBase"/>
    </sheetNames>
    <definedNames>
      <definedName name="VND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95"/>
  <sheetViews>
    <sheetView tabSelected="1" topLeftCell="D79" zoomScaleNormal="100" workbookViewId="0">
      <selection activeCell="R91" sqref="R91"/>
    </sheetView>
  </sheetViews>
  <sheetFormatPr defaultRowHeight="15" x14ac:dyDescent="0.25"/>
  <cols>
    <col min="1" max="1" width="4.7109375" style="7" customWidth="1"/>
    <col min="2" max="2" width="23.7109375" style="7" customWidth="1"/>
    <col min="3" max="3" width="21" style="7" customWidth="1"/>
    <col min="4" max="4" width="31.140625" style="7" customWidth="1"/>
    <col min="5" max="5" width="15.140625" style="8" customWidth="1"/>
    <col min="6" max="6" width="15.5703125" style="8" customWidth="1"/>
    <col min="7" max="7" width="12.5703125" style="8" customWidth="1"/>
    <col min="8" max="8" width="6.85546875" style="7" customWidth="1"/>
    <col min="9" max="9" width="8.140625" style="7" customWidth="1"/>
    <col min="10" max="10" width="12.5703125" style="7" hidden="1" customWidth="1"/>
    <col min="11" max="11" width="12.85546875" style="7" customWidth="1"/>
    <col min="12" max="12" width="16.42578125" style="7" customWidth="1"/>
    <col min="13" max="13" width="11" style="7" customWidth="1"/>
    <col min="14" max="14" width="5.85546875" style="7" customWidth="1"/>
    <col min="15" max="15" width="14" style="7" customWidth="1"/>
    <col min="16" max="16" width="3.140625" style="7" customWidth="1"/>
    <col min="17" max="17" width="13.28515625" style="7" customWidth="1"/>
    <col min="18" max="18" width="15.5703125" style="7" customWidth="1"/>
    <col min="19" max="16384" width="9.140625" style="7"/>
  </cols>
  <sheetData>
    <row r="1" spans="1:18" ht="15.75" x14ac:dyDescent="0.25">
      <c r="I1" s="81" t="s">
        <v>0</v>
      </c>
      <c r="J1" s="81"/>
      <c r="K1" s="81"/>
      <c r="L1" s="81"/>
      <c r="M1" s="81"/>
      <c r="N1" s="81"/>
      <c r="O1" s="81"/>
    </row>
    <row r="2" spans="1:18" ht="15.75" x14ac:dyDescent="0.25">
      <c r="I2" s="83" t="s">
        <v>1</v>
      </c>
      <c r="J2" s="83"/>
      <c r="K2" s="83"/>
      <c r="L2" s="83"/>
      <c r="M2" s="83"/>
      <c r="N2" s="83"/>
      <c r="O2" s="83"/>
    </row>
    <row r="3" spans="1:18" ht="15.75" x14ac:dyDescent="0.25">
      <c r="I3" s="84" t="s">
        <v>2</v>
      </c>
      <c r="J3" s="84"/>
      <c r="K3" s="84"/>
      <c r="L3" s="84"/>
      <c r="M3" s="84"/>
      <c r="N3" s="84"/>
      <c r="O3" s="84"/>
    </row>
    <row r="4" spans="1:18" s="9" customFormat="1" ht="15.75" x14ac:dyDescent="0.25">
      <c r="A4" s="81" t="s">
        <v>115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5" spans="1:18" s="9" customFormat="1" ht="15.75" x14ac:dyDescent="0.25">
      <c r="A5" s="82" t="s">
        <v>117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</row>
    <row r="6" spans="1:18" s="9" customFormat="1" ht="15.75" x14ac:dyDescent="0.25">
      <c r="A6" s="81" t="s">
        <v>3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18" s="9" customFormat="1" ht="15.75" x14ac:dyDescent="0.25">
      <c r="A7" s="10" t="s">
        <v>37</v>
      </c>
      <c r="B7" s="10"/>
      <c r="C7" s="11"/>
      <c r="E7" s="12"/>
      <c r="F7" s="12"/>
      <c r="G7" s="12"/>
      <c r="H7" s="10"/>
      <c r="I7" s="10"/>
      <c r="J7" s="10"/>
      <c r="K7" s="10"/>
      <c r="L7" s="10"/>
      <c r="M7" s="10"/>
      <c r="N7" s="10"/>
      <c r="O7" s="10"/>
    </row>
    <row r="8" spans="1:18" s="9" customFormat="1" ht="15.75" x14ac:dyDescent="0.25">
      <c r="A8" s="86" t="s">
        <v>38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</row>
    <row r="9" spans="1:18" s="9" customFormat="1" ht="15.75" x14ac:dyDescent="0.25">
      <c r="A9" s="86" t="s">
        <v>39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</row>
    <row r="10" spans="1:18" s="9" customFormat="1" ht="15.75" x14ac:dyDescent="0.25">
      <c r="A10" s="13" t="s">
        <v>4</v>
      </c>
      <c r="E10" s="14"/>
      <c r="F10" s="14"/>
      <c r="G10" s="14"/>
    </row>
    <row r="11" spans="1:18" s="15" customFormat="1" ht="12.75" x14ac:dyDescent="0.2">
      <c r="E11" s="16"/>
      <c r="F11" s="16"/>
      <c r="G11" s="16"/>
      <c r="O11" s="17" t="s">
        <v>5</v>
      </c>
    </row>
    <row r="12" spans="1:18" s="15" customFormat="1" ht="20.25" customHeight="1" x14ac:dyDescent="0.2">
      <c r="A12" s="66" t="s">
        <v>6</v>
      </c>
      <c r="B12" s="66" t="s">
        <v>7</v>
      </c>
      <c r="C12" s="87" t="s">
        <v>8</v>
      </c>
      <c r="D12" s="87"/>
      <c r="E12" s="66" t="s">
        <v>9</v>
      </c>
      <c r="F12" s="87" t="s">
        <v>10</v>
      </c>
      <c r="G12" s="87"/>
      <c r="H12" s="87"/>
      <c r="I12" s="87"/>
      <c r="J12" s="87"/>
      <c r="K12" s="87"/>
      <c r="L12" s="87"/>
      <c r="M12" s="87"/>
      <c r="N12" s="87"/>
      <c r="O12" s="66" t="s">
        <v>104</v>
      </c>
    </row>
    <row r="13" spans="1:18" s="15" customFormat="1" ht="23.25" customHeight="1" x14ac:dyDescent="0.2">
      <c r="A13" s="77"/>
      <c r="B13" s="77"/>
      <c r="C13" s="66" t="s">
        <v>11</v>
      </c>
      <c r="D13" s="66" t="s">
        <v>12</v>
      </c>
      <c r="E13" s="77"/>
      <c r="F13" s="66" t="s">
        <v>13</v>
      </c>
      <c r="G13" s="66" t="s">
        <v>33</v>
      </c>
      <c r="H13" s="66" t="s">
        <v>34</v>
      </c>
      <c r="I13" s="66" t="s">
        <v>35</v>
      </c>
      <c r="J13" s="88" t="s">
        <v>106</v>
      </c>
      <c r="K13" s="89"/>
      <c r="L13" s="90"/>
      <c r="M13" s="60" t="s">
        <v>107</v>
      </c>
      <c r="N13" s="66" t="s">
        <v>36</v>
      </c>
      <c r="O13" s="77"/>
    </row>
    <row r="14" spans="1:18" s="15" customFormat="1" ht="52.5" customHeight="1" x14ac:dyDescent="0.2">
      <c r="A14" s="67"/>
      <c r="B14" s="67"/>
      <c r="C14" s="77"/>
      <c r="D14" s="77"/>
      <c r="E14" s="67"/>
      <c r="F14" s="77"/>
      <c r="G14" s="77"/>
      <c r="H14" s="77"/>
      <c r="I14" s="77"/>
      <c r="J14" s="63"/>
      <c r="K14" s="61" t="s">
        <v>113</v>
      </c>
      <c r="L14" s="61" t="s">
        <v>114</v>
      </c>
      <c r="M14" s="59" t="s">
        <v>108</v>
      </c>
      <c r="N14" s="67"/>
      <c r="O14" s="67"/>
    </row>
    <row r="15" spans="1:18" s="33" customFormat="1" ht="15.75" customHeight="1" x14ac:dyDescent="0.2">
      <c r="A15" s="31" t="s">
        <v>21</v>
      </c>
      <c r="B15" s="31" t="s">
        <v>22</v>
      </c>
      <c r="C15" s="68" t="s">
        <v>23</v>
      </c>
      <c r="D15" s="69"/>
      <c r="E15" s="32" t="s">
        <v>24</v>
      </c>
      <c r="F15" s="52" t="s">
        <v>25</v>
      </c>
      <c r="G15" s="52" t="s">
        <v>26</v>
      </c>
      <c r="H15" s="31" t="s">
        <v>27</v>
      </c>
      <c r="I15" s="31" t="s">
        <v>28</v>
      </c>
      <c r="J15" s="70" t="s">
        <v>29</v>
      </c>
      <c r="K15" s="71"/>
      <c r="L15" s="72"/>
      <c r="M15" s="31" t="s">
        <v>30</v>
      </c>
      <c r="N15" s="31" t="s">
        <v>31</v>
      </c>
      <c r="O15" s="31" t="s">
        <v>32</v>
      </c>
      <c r="Q15" s="34"/>
    </row>
    <row r="16" spans="1:18" s="1" customFormat="1" ht="22.5" customHeight="1" x14ac:dyDescent="0.2">
      <c r="A16" s="18"/>
      <c r="B16" s="73" t="s">
        <v>9</v>
      </c>
      <c r="C16" s="73"/>
      <c r="D16" s="73"/>
      <c r="E16" s="2">
        <v>431173574</v>
      </c>
      <c r="F16" s="2">
        <f>F17+F61</f>
        <v>256367374.46499997</v>
      </c>
      <c r="G16" s="2">
        <f t="shared" ref="G16:N16" si="0">G17+G61</f>
        <v>71206200</v>
      </c>
      <c r="H16" s="2">
        <f t="shared" si="0"/>
        <v>0</v>
      </c>
      <c r="I16" s="2">
        <f t="shared" si="0"/>
        <v>0</v>
      </c>
      <c r="J16" s="2">
        <f t="shared" si="0"/>
        <v>0</v>
      </c>
      <c r="K16" s="2">
        <f t="shared" si="0"/>
        <v>28000000</v>
      </c>
      <c r="L16" s="2">
        <f t="shared" si="0"/>
        <v>75000000</v>
      </c>
      <c r="M16" s="2">
        <f t="shared" si="0"/>
        <v>600000</v>
      </c>
      <c r="N16" s="2">
        <f t="shared" si="0"/>
        <v>0</v>
      </c>
      <c r="O16" s="2"/>
      <c r="Q16" s="40"/>
      <c r="R16" s="41"/>
    </row>
    <row r="17" spans="1:18" s="19" customFormat="1" ht="22.5" customHeight="1" x14ac:dyDescent="0.2">
      <c r="A17" s="54" t="s">
        <v>14</v>
      </c>
      <c r="B17" s="74" t="s">
        <v>15</v>
      </c>
      <c r="C17" s="74"/>
      <c r="D17" s="74"/>
      <c r="E17" s="2">
        <f t="shared" ref="E17:E48" si="1">SUM(F17:N17)</f>
        <v>328370374.46499997</v>
      </c>
      <c r="F17" s="2">
        <f>SUM(F18:F60)</f>
        <v>255920374.46499997</v>
      </c>
      <c r="G17" s="2">
        <f t="shared" ref="G17:O17" si="2">SUM(G18:G60)</f>
        <v>0</v>
      </c>
      <c r="H17" s="2">
        <f t="shared" si="2"/>
        <v>0</v>
      </c>
      <c r="I17" s="2">
        <f t="shared" si="2"/>
        <v>0</v>
      </c>
      <c r="J17" s="2">
        <f t="shared" si="2"/>
        <v>0</v>
      </c>
      <c r="K17" s="2">
        <f t="shared" si="2"/>
        <v>18400000</v>
      </c>
      <c r="L17" s="2">
        <f t="shared" si="2"/>
        <v>53750000</v>
      </c>
      <c r="M17" s="2">
        <f t="shared" si="2"/>
        <v>300000</v>
      </c>
      <c r="N17" s="2">
        <f t="shared" si="2"/>
        <v>0</v>
      </c>
      <c r="O17" s="2">
        <f t="shared" si="2"/>
        <v>0</v>
      </c>
      <c r="Q17" s="42"/>
      <c r="R17" s="43"/>
    </row>
    <row r="18" spans="1:18" s="15" customFormat="1" ht="22.5" customHeight="1" x14ac:dyDescent="0.2">
      <c r="A18" s="3">
        <v>1</v>
      </c>
      <c r="B18" s="48" t="s">
        <v>40</v>
      </c>
      <c r="C18" s="5">
        <v>15010000127911</v>
      </c>
      <c r="D18" s="20" t="s">
        <v>77</v>
      </c>
      <c r="E18" s="44">
        <f t="shared" si="1"/>
        <v>11693055.379999999</v>
      </c>
      <c r="F18" s="21">
        <v>10443055.379999999</v>
      </c>
      <c r="G18" s="21"/>
      <c r="H18" s="22"/>
      <c r="I18" s="21"/>
      <c r="J18" s="21"/>
      <c r="K18" s="21"/>
      <c r="L18" s="21">
        <v>1250000</v>
      </c>
      <c r="M18" s="21"/>
      <c r="N18" s="22"/>
      <c r="O18" s="22"/>
      <c r="R18" s="39"/>
    </row>
    <row r="19" spans="1:18" s="15" customFormat="1" ht="22.5" customHeight="1" x14ac:dyDescent="0.2">
      <c r="A19" s="3">
        <v>2</v>
      </c>
      <c r="B19" s="48" t="s">
        <v>41</v>
      </c>
      <c r="C19" s="5">
        <v>15110000045870</v>
      </c>
      <c r="D19" s="20" t="s">
        <v>77</v>
      </c>
      <c r="E19" s="44">
        <f t="shared" si="1"/>
        <v>9633254.4250000007</v>
      </c>
      <c r="F19" s="21">
        <v>7583254.4249999998</v>
      </c>
      <c r="G19" s="21"/>
      <c r="H19" s="22"/>
      <c r="I19" s="21"/>
      <c r="J19" s="21"/>
      <c r="K19" s="21">
        <v>800000</v>
      </c>
      <c r="L19" s="21">
        <v>1250000</v>
      </c>
      <c r="M19" s="21"/>
      <c r="N19" s="22"/>
      <c r="O19" s="22"/>
      <c r="R19" s="47"/>
    </row>
    <row r="20" spans="1:18" s="15" customFormat="1" ht="22.5" customHeight="1" x14ac:dyDescent="0.2">
      <c r="A20" s="3">
        <v>3</v>
      </c>
      <c r="B20" s="48" t="s">
        <v>42</v>
      </c>
      <c r="C20" s="5">
        <v>15010000160998</v>
      </c>
      <c r="D20" s="20" t="s">
        <v>77</v>
      </c>
      <c r="E20" s="44">
        <f t="shared" si="1"/>
        <v>9534838.4349999987</v>
      </c>
      <c r="F20" s="21">
        <v>7484838.4349999996</v>
      </c>
      <c r="G20" s="21"/>
      <c r="H20" s="22"/>
      <c r="I20" s="21"/>
      <c r="J20" s="21"/>
      <c r="K20" s="21">
        <v>800000</v>
      </c>
      <c r="L20" s="21">
        <v>1250000</v>
      </c>
      <c r="M20" s="21"/>
      <c r="N20" s="22"/>
      <c r="O20" s="22"/>
    </row>
    <row r="21" spans="1:18" s="15" customFormat="1" ht="22.5" customHeight="1" x14ac:dyDescent="0.2">
      <c r="A21" s="3">
        <v>4</v>
      </c>
      <c r="B21" s="48" t="s">
        <v>43</v>
      </c>
      <c r="C21" s="5">
        <v>15010000132863</v>
      </c>
      <c r="D21" s="20" t="s">
        <v>77</v>
      </c>
      <c r="E21" s="44">
        <f t="shared" si="1"/>
        <v>10346552.439999999</v>
      </c>
      <c r="F21" s="21">
        <v>8296552.4399999995</v>
      </c>
      <c r="G21" s="21"/>
      <c r="H21" s="22"/>
      <c r="I21" s="22"/>
      <c r="J21" s="21"/>
      <c r="K21" s="21">
        <v>800000</v>
      </c>
      <c r="L21" s="21">
        <v>1250000</v>
      </c>
      <c r="M21" s="21"/>
      <c r="N21" s="22"/>
      <c r="O21" s="22"/>
    </row>
    <row r="22" spans="1:18" s="15" customFormat="1" ht="22.5" customHeight="1" x14ac:dyDescent="0.2">
      <c r="A22" s="3">
        <v>5</v>
      </c>
      <c r="B22" s="48" t="s">
        <v>44</v>
      </c>
      <c r="C22" s="5">
        <v>15010000132979</v>
      </c>
      <c r="D22" s="20" t="s">
        <v>77</v>
      </c>
      <c r="E22" s="44">
        <f t="shared" si="1"/>
        <v>8411975.5500000007</v>
      </c>
      <c r="F22" s="21">
        <v>7161975.5499999998</v>
      </c>
      <c r="G22" s="21"/>
      <c r="H22" s="22"/>
      <c r="I22" s="22"/>
      <c r="J22" s="21"/>
      <c r="K22" s="21">
        <v>0</v>
      </c>
      <c r="L22" s="21">
        <v>1250000</v>
      </c>
      <c r="M22" s="21"/>
      <c r="N22" s="22"/>
      <c r="O22" s="22"/>
    </row>
    <row r="23" spans="1:18" s="15" customFormat="1" ht="22.5" customHeight="1" x14ac:dyDescent="0.2">
      <c r="A23" s="3">
        <v>6</v>
      </c>
      <c r="B23" s="48" t="s">
        <v>45</v>
      </c>
      <c r="C23" s="5">
        <v>15010000132924</v>
      </c>
      <c r="D23" s="20" t="s">
        <v>77</v>
      </c>
      <c r="E23" s="44">
        <f t="shared" si="1"/>
        <v>10346552.439999999</v>
      </c>
      <c r="F23" s="21">
        <v>8296552.4399999995</v>
      </c>
      <c r="G23" s="21"/>
      <c r="H23" s="22"/>
      <c r="I23" s="22"/>
      <c r="J23" s="21"/>
      <c r="K23" s="21">
        <v>800000</v>
      </c>
      <c r="L23" s="21">
        <v>1250000</v>
      </c>
      <c r="M23" s="21"/>
      <c r="N23" s="22"/>
      <c r="O23" s="22"/>
    </row>
    <row r="24" spans="1:18" s="15" customFormat="1" ht="22.5" customHeight="1" x14ac:dyDescent="0.2">
      <c r="A24" s="3">
        <v>7</v>
      </c>
      <c r="B24" s="48" t="s">
        <v>46</v>
      </c>
      <c r="C24" s="5">
        <v>15010000132711</v>
      </c>
      <c r="D24" s="20" t="s">
        <v>77</v>
      </c>
      <c r="E24" s="44">
        <f t="shared" si="1"/>
        <v>8913975.5500000007</v>
      </c>
      <c r="F24" s="21">
        <v>6863975.5499999998</v>
      </c>
      <c r="G24" s="21"/>
      <c r="H24" s="22"/>
      <c r="I24" s="22"/>
      <c r="J24" s="21"/>
      <c r="K24" s="21">
        <v>800000</v>
      </c>
      <c r="L24" s="21">
        <v>1250000</v>
      </c>
      <c r="M24" s="21"/>
      <c r="N24" s="22"/>
      <c r="O24" s="22"/>
    </row>
    <row r="25" spans="1:18" s="15" customFormat="1" ht="22.5" customHeight="1" x14ac:dyDescent="0.2">
      <c r="A25" s="3">
        <v>8</v>
      </c>
      <c r="B25" s="48" t="s">
        <v>47</v>
      </c>
      <c r="C25" s="5">
        <v>15010000132720</v>
      </c>
      <c r="D25" s="20" t="s">
        <v>77</v>
      </c>
      <c r="E25" s="44">
        <f t="shared" si="1"/>
        <v>9182016.1199999992</v>
      </c>
      <c r="F25" s="21">
        <v>7132016.1199999992</v>
      </c>
      <c r="G25" s="21"/>
      <c r="H25" s="22"/>
      <c r="I25" s="22"/>
      <c r="J25" s="21"/>
      <c r="K25" s="21">
        <v>800000</v>
      </c>
      <c r="L25" s="21">
        <v>1250000</v>
      </c>
      <c r="M25" s="21"/>
      <c r="N25" s="22"/>
      <c r="O25" s="22"/>
    </row>
    <row r="26" spans="1:18" s="15" customFormat="1" ht="22.5" customHeight="1" x14ac:dyDescent="0.2">
      <c r="A26" s="3">
        <v>9</v>
      </c>
      <c r="B26" s="48" t="s">
        <v>48</v>
      </c>
      <c r="C26" s="5">
        <v>15010000187182</v>
      </c>
      <c r="D26" s="20" t="s">
        <v>77</v>
      </c>
      <c r="E26" s="44">
        <f t="shared" si="1"/>
        <v>8155680.2799999993</v>
      </c>
      <c r="F26" s="21">
        <v>6105680.2799999993</v>
      </c>
      <c r="G26" s="21"/>
      <c r="H26" s="22"/>
      <c r="I26" s="22"/>
      <c r="J26" s="21"/>
      <c r="K26" s="21">
        <v>800000</v>
      </c>
      <c r="L26" s="21">
        <v>1250000</v>
      </c>
      <c r="M26" s="21"/>
      <c r="N26" s="22"/>
      <c r="O26" s="22"/>
    </row>
    <row r="27" spans="1:18" s="15" customFormat="1" ht="22.5" customHeight="1" x14ac:dyDescent="0.2">
      <c r="A27" s="3">
        <v>10</v>
      </c>
      <c r="B27" s="49" t="s">
        <v>85</v>
      </c>
      <c r="C27" s="5">
        <v>15010000222861</v>
      </c>
      <c r="D27" s="20" t="s">
        <v>77</v>
      </c>
      <c r="E27" s="44">
        <f t="shared" si="1"/>
        <v>7396086.8449999997</v>
      </c>
      <c r="F27" s="21">
        <v>6146086.8449999997</v>
      </c>
      <c r="G27" s="21"/>
      <c r="H27" s="22"/>
      <c r="I27" s="22"/>
      <c r="J27" s="21"/>
      <c r="K27" s="21">
        <v>0</v>
      </c>
      <c r="L27" s="21">
        <v>1250000</v>
      </c>
      <c r="M27" s="21"/>
      <c r="N27" s="22"/>
      <c r="O27" s="22"/>
    </row>
    <row r="28" spans="1:18" s="15" customFormat="1" ht="22.5" customHeight="1" x14ac:dyDescent="0.2">
      <c r="A28" s="3">
        <v>11</v>
      </c>
      <c r="B28" s="49" t="s">
        <v>49</v>
      </c>
      <c r="C28" s="5">
        <v>15010000235540</v>
      </c>
      <c r="D28" s="20" t="s">
        <v>77</v>
      </c>
      <c r="E28" s="44">
        <f t="shared" si="1"/>
        <v>7315273.7149999999</v>
      </c>
      <c r="F28" s="21">
        <v>6065273.7149999999</v>
      </c>
      <c r="G28" s="21"/>
      <c r="H28" s="22"/>
      <c r="I28" s="22"/>
      <c r="J28" s="21"/>
      <c r="K28" s="21">
        <v>0</v>
      </c>
      <c r="L28" s="21">
        <v>1250000</v>
      </c>
      <c r="M28" s="21"/>
      <c r="N28" s="22"/>
      <c r="O28" s="22"/>
    </row>
    <row r="29" spans="1:18" s="15" customFormat="1" ht="22.5" customHeight="1" x14ac:dyDescent="0.2">
      <c r="A29" s="3">
        <v>12</v>
      </c>
      <c r="B29" s="49" t="s">
        <v>86</v>
      </c>
      <c r="C29" s="6">
        <v>15010000261882</v>
      </c>
      <c r="D29" s="20" t="s">
        <v>77</v>
      </c>
      <c r="E29" s="44">
        <f t="shared" si="1"/>
        <v>7315273.7149999999</v>
      </c>
      <c r="F29" s="21">
        <v>6065273.7149999999</v>
      </c>
      <c r="G29" s="21"/>
      <c r="H29" s="22"/>
      <c r="I29" s="22"/>
      <c r="J29" s="21"/>
      <c r="K29" s="21">
        <v>0</v>
      </c>
      <c r="L29" s="21">
        <v>1250000</v>
      </c>
      <c r="M29" s="21"/>
      <c r="N29" s="22"/>
      <c r="O29" s="22"/>
    </row>
    <row r="30" spans="1:18" s="15" customFormat="1" ht="22.5" customHeight="1" x14ac:dyDescent="0.2">
      <c r="A30" s="3">
        <v>13</v>
      </c>
      <c r="B30" s="48" t="s">
        <v>50</v>
      </c>
      <c r="C30" s="6">
        <v>15010000285758</v>
      </c>
      <c r="D30" s="20" t="s">
        <v>77</v>
      </c>
      <c r="E30" s="44">
        <f t="shared" si="1"/>
        <v>8074867.1500000004</v>
      </c>
      <c r="F30" s="21">
        <v>6024867.1500000004</v>
      </c>
      <c r="G30" s="21"/>
      <c r="H30" s="22"/>
      <c r="I30" s="22"/>
      <c r="J30" s="21"/>
      <c r="K30" s="21">
        <v>800000</v>
      </c>
      <c r="L30" s="21">
        <v>1250000</v>
      </c>
      <c r="M30" s="21"/>
      <c r="N30" s="22"/>
      <c r="O30" s="22"/>
    </row>
    <row r="31" spans="1:18" s="15" customFormat="1" ht="22.5" customHeight="1" x14ac:dyDescent="0.2">
      <c r="A31" s="3">
        <v>14</v>
      </c>
      <c r="B31" s="48" t="s">
        <v>87</v>
      </c>
      <c r="C31" s="6">
        <v>15010000298084</v>
      </c>
      <c r="D31" s="20" t="s">
        <v>77</v>
      </c>
      <c r="E31" s="44">
        <f t="shared" si="1"/>
        <v>7274867.1500000004</v>
      </c>
      <c r="F31" s="21">
        <v>6024867.1500000004</v>
      </c>
      <c r="G31" s="21"/>
      <c r="H31" s="22"/>
      <c r="I31" s="22"/>
      <c r="J31" s="21"/>
      <c r="K31" s="21">
        <v>0</v>
      </c>
      <c r="L31" s="21">
        <v>1250000</v>
      </c>
      <c r="M31" s="21"/>
      <c r="N31" s="22"/>
      <c r="O31" s="22"/>
    </row>
    <row r="32" spans="1:18" s="15" customFormat="1" ht="22.5" customHeight="1" x14ac:dyDescent="0.2">
      <c r="A32" s="3">
        <v>15</v>
      </c>
      <c r="B32" s="49" t="s">
        <v>88</v>
      </c>
      <c r="C32" s="6">
        <v>15010000254624</v>
      </c>
      <c r="D32" s="20" t="s">
        <v>77</v>
      </c>
      <c r="E32" s="44">
        <f t="shared" si="1"/>
        <v>7458461.6000000006</v>
      </c>
      <c r="F32" s="21">
        <v>5408461.6000000006</v>
      </c>
      <c r="G32" s="21"/>
      <c r="H32" s="22"/>
      <c r="I32" s="22"/>
      <c r="J32" s="21"/>
      <c r="K32" s="21">
        <v>800000</v>
      </c>
      <c r="L32" s="21">
        <v>1250000</v>
      </c>
      <c r="M32" s="21"/>
      <c r="N32" s="22"/>
      <c r="O32" s="22"/>
    </row>
    <row r="33" spans="1:15" s="15" customFormat="1" ht="22.5" customHeight="1" x14ac:dyDescent="0.2">
      <c r="A33" s="3">
        <v>16</v>
      </c>
      <c r="B33" s="48" t="s">
        <v>51</v>
      </c>
      <c r="C33" s="6">
        <v>15010000298127</v>
      </c>
      <c r="D33" s="20" t="s">
        <v>77</v>
      </c>
      <c r="E33" s="44">
        <f t="shared" si="1"/>
        <v>6658461.6000000006</v>
      </c>
      <c r="F33" s="21">
        <v>5408461.6000000006</v>
      </c>
      <c r="G33" s="21"/>
      <c r="H33" s="22"/>
      <c r="I33" s="22"/>
      <c r="J33" s="21"/>
      <c r="K33" s="21">
        <v>0</v>
      </c>
      <c r="L33" s="21">
        <v>1250000</v>
      </c>
      <c r="M33" s="21"/>
      <c r="N33" s="22"/>
      <c r="O33" s="22"/>
    </row>
    <row r="34" spans="1:15" s="15" customFormat="1" ht="22.5" customHeight="1" x14ac:dyDescent="0.2">
      <c r="A34" s="3">
        <v>17</v>
      </c>
      <c r="B34" s="48" t="s">
        <v>89</v>
      </c>
      <c r="C34" s="6">
        <v>15010000329081</v>
      </c>
      <c r="D34" s="20" t="s">
        <v>77</v>
      </c>
      <c r="E34" s="44">
        <f t="shared" si="1"/>
        <v>7458461.6000000006</v>
      </c>
      <c r="F34" s="21">
        <v>5408461.6000000006</v>
      </c>
      <c r="G34" s="21"/>
      <c r="H34" s="22"/>
      <c r="I34" s="22"/>
      <c r="J34" s="21"/>
      <c r="K34" s="21">
        <v>800000</v>
      </c>
      <c r="L34" s="21">
        <v>1250000</v>
      </c>
      <c r="M34" s="21"/>
      <c r="N34" s="22"/>
      <c r="O34" s="22"/>
    </row>
    <row r="35" spans="1:15" s="15" customFormat="1" ht="22.5" customHeight="1" x14ac:dyDescent="0.2">
      <c r="A35" s="3">
        <v>18</v>
      </c>
      <c r="B35" s="48" t="s">
        <v>52</v>
      </c>
      <c r="C35" s="6">
        <v>15010000337987</v>
      </c>
      <c r="D35" s="20" t="s">
        <v>77</v>
      </c>
      <c r="E35" s="44">
        <f t="shared" si="1"/>
        <v>7790779.2800000012</v>
      </c>
      <c r="F35" s="21">
        <v>5740779.2800000012</v>
      </c>
      <c r="G35" s="21"/>
      <c r="H35" s="22"/>
      <c r="I35" s="22"/>
      <c r="J35" s="21"/>
      <c r="K35" s="21">
        <v>800000</v>
      </c>
      <c r="L35" s="21">
        <v>1250000</v>
      </c>
      <c r="M35" s="21"/>
      <c r="N35" s="22"/>
      <c r="O35" s="22"/>
    </row>
    <row r="36" spans="1:15" s="15" customFormat="1" ht="22.5" customHeight="1" x14ac:dyDescent="0.2">
      <c r="A36" s="3">
        <v>19</v>
      </c>
      <c r="B36" s="48" t="s">
        <v>53</v>
      </c>
      <c r="C36" s="6">
        <v>15010000338023</v>
      </c>
      <c r="D36" s="20" t="s">
        <v>77</v>
      </c>
      <c r="E36" s="44">
        <f t="shared" si="1"/>
        <v>6622189.040000001</v>
      </c>
      <c r="F36" s="21">
        <v>5372189.040000001</v>
      </c>
      <c r="G36" s="21"/>
      <c r="H36" s="22"/>
      <c r="I36" s="22"/>
      <c r="J36" s="21"/>
      <c r="K36" s="21">
        <v>0</v>
      </c>
      <c r="L36" s="21">
        <v>1250000</v>
      </c>
      <c r="M36" s="21"/>
      <c r="N36" s="22"/>
      <c r="O36" s="22"/>
    </row>
    <row r="37" spans="1:15" s="15" customFormat="1" ht="22.5" customHeight="1" x14ac:dyDescent="0.2">
      <c r="A37" s="3">
        <v>20</v>
      </c>
      <c r="B37" s="48" t="s">
        <v>54</v>
      </c>
      <c r="C37" s="6">
        <v>15010000337996</v>
      </c>
      <c r="D37" s="20" t="s">
        <v>77</v>
      </c>
      <c r="E37" s="44">
        <f t="shared" si="1"/>
        <v>7645689.040000001</v>
      </c>
      <c r="F37" s="21">
        <v>5595689.040000001</v>
      </c>
      <c r="G37" s="21"/>
      <c r="H37" s="22"/>
      <c r="I37" s="22"/>
      <c r="J37" s="21"/>
      <c r="K37" s="21">
        <v>800000</v>
      </c>
      <c r="L37" s="21">
        <v>1250000</v>
      </c>
      <c r="M37" s="21"/>
      <c r="N37" s="22"/>
      <c r="O37" s="22"/>
    </row>
    <row r="38" spans="1:15" s="15" customFormat="1" ht="22.5" customHeight="1" x14ac:dyDescent="0.2">
      <c r="A38" s="3">
        <v>21</v>
      </c>
      <c r="B38" s="48" t="s">
        <v>55</v>
      </c>
      <c r="C38" s="6">
        <v>15010000358067</v>
      </c>
      <c r="D38" s="20" t="s">
        <v>77</v>
      </c>
      <c r="E38" s="44">
        <f t="shared" si="1"/>
        <v>6622189.040000001</v>
      </c>
      <c r="F38" s="21">
        <v>5372189.040000001</v>
      </c>
      <c r="G38" s="21"/>
      <c r="H38" s="22"/>
      <c r="I38" s="22"/>
      <c r="J38" s="21"/>
      <c r="K38" s="21">
        <v>0</v>
      </c>
      <c r="L38" s="21">
        <v>1250000</v>
      </c>
      <c r="M38" s="21"/>
      <c r="N38" s="22"/>
      <c r="O38" s="22"/>
    </row>
    <row r="39" spans="1:15" s="15" customFormat="1" ht="22.5" customHeight="1" x14ac:dyDescent="0.2">
      <c r="A39" s="3">
        <v>22</v>
      </c>
      <c r="B39" s="48" t="s">
        <v>90</v>
      </c>
      <c r="C39" s="6">
        <v>15010000374692</v>
      </c>
      <c r="D39" s="20" t="s">
        <v>77</v>
      </c>
      <c r="E39" s="44">
        <f t="shared" si="1"/>
        <v>6585916.4800000004</v>
      </c>
      <c r="F39" s="21">
        <v>5335916.4800000004</v>
      </c>
      <c r="G39" s="21"/>
      <c r="H39" s="22"/>
      <c r="I39" s="22"/>
      <c r="J39" s="21"/>
      <c r="K39" s="21">
        <v>0</v>
      </c>
      <c r="L39" s="21">
        <v>1250000</v>
      </c>
      <c r="M39" s="21"/>
      <c r="N39" s="22"/>
      <c r="O39" s="22"/>
    </row>
    <row r="40" spans="1:15" s="15" customFormat="1" ht="22.5" customHeight="1" x14ac:dyDescent="0.2">
      <c r="A40" s="3">
        <v>23</v>
      </c>
      <c r="B40" s="48" t="s">
        <v>91</v>
      </c>
      <c r="C40" s="6">
        <v>15010000383634</v>
      </c>
      <c r="D40" s="20" t="s">
        <v>77</v>
      </c>
      <c r="E40" s="44">
        <f t="shared" si="1"/>
        <v>7385916.4800000004</v>
      </c>
      <c r="F40" s="21">
        <v>5335916.4800000004</v>
      </c>
      <c r="G40" s="21"/>
      <c r="H40" s="22"/>
      <c r="I40" s="22"/>
      <c r="J40" s="21"/>
      <c r="K40" s="21">
        <v>800000</v>
      </c>
      <c r="L40" s="21">
        <v>1250000</v>
      </c>
      <c r="M40" s="21"/>
      <c r="N40" s="22"/>
      <c r="O40" s="22"/>
    </row>
    <row r="41" spans="1:15" s="15" customFormat="1" ht="22.5" customHeight="1" x14ac:dyDescent="0.2">
      <c r="A41" s="3">
        <v>24</v>
      </c>
      <c r="B41" s="48" t="s">
        <v>92</v>
      </c>
      <c r="C41" s="6">
        <v>15010000383643</v>
      </c>
      <c r="D41" s="20" t="s">
        <v>77</v>
      </c>
      <c r="E41" s="44">
        <f t="shared" si="1"/>
        <v>7385916.4800000004</v>
      </c>
      <c r="F41" s="21">
        <v>5335916.4800000004</v>
      </c>
      <c r="G41" s="21"/>
      <c r="H41" s="22"/>
      <c r="I41" s="22"/>
      <c r="J41" s="21"/>
      <c r="K41" s="21">
        <v>800000</v>
      </c>
      <c r="L41" s="21">
        <v>1250000</v>
      </c>
      <c r="M41" s="21"/>
      <c r="N41" s="22"/>
      <c r="O41" s="22"/>
    </row>
    <row r="42" spans="1:15" s="15" customFormat="1" ht="22.5" customHeight="1" x14ac:dyDescent="0.2">
      <c r="A42" s="3">
        <v>25</v>
      </c>
      <c r="B42" s="50" t="s">
        <v>58</v>
      </c>
      <c r="C42" s="6">
        <v>15010000554412</v>
      </c>
      <c r="D42" s="20" t="s">
        <v>77</v>
      </c>
      <c r="E42" s="44">
        <f t="shared" si="1"/>
        <v>7234460.585</v>
      </c>
      <c r="F42" s="21">
        <v>5984460.585</v>
      </c>
      <c r="G42" s="21"/>
      <c r="H42" s="22"/>
      <c r="I42" s="22"/>
      <c r="J42" s="21"/>
      <c r="K42" s="21">
        <v>0</v>
      </c>
      <c r="L42" s="21">
        <v>1250000</v>
      </c>
      <c r="M42" s="21"/>
      <c r="N42" s="22"/>
      <c r="O42" s="22"/>
    </row>
    <row r="43" spans="1:15" s="15" customFormat="1" ht="22.5" customHeight="1" x14ac:dyDescent="0.2">
      <c r="A43" s="3">
        <v>26</v>
      </c>
      <c r="B43" s="50" t="s">
        <v>81</v>
      </c>
      <c r="C43" s="6">
        <v>21410000978372</v>
      </c>
      <c r="D43" s="20" t="s">
        <v>82</v>
      </c>
      <c r="E43" s="44">
        <f t="shared" si="1"/>
        <v>8115273.7149999999</v>
      </c>
      <c r="F43" s="21">
        <v>6065273.7149999999</v>
      </c>
      <c r="G43" s="21"/>
      <c r="H43" s="22"/>
      <c r="I43" s="22"/>
      <c r="J43" s="21"/>
      <c r="K43" s="21">
        <v>800000</v>
      </c>
      <c r="L43" s="21">
        <v>1250000</v>
      </c>
      <c r="M43" s="21"/>
      <c r="N43" s="22"/>
      <c r="O43" s="22"/>
    </row>
    <row r="44" spans="1:15" s="15" customFormat="1" ht="22.5" customHeight="1" x14ac:dyDescent="0.2">
      <c r="A44" s="3">
        <v>27</v>
      </c>
      <c r="B44" s="48" t="s">
        <v>56</v>
      </c>
      <c r="C44" s="5">
        <v>15010000407482</v>
      </c>
      <c r="D44" s="20" t="s">
        <v>77</v>
      </c>
      <c r="E44" s="44">
        <f t="shared" si="1"/>
        <v>7349643.9199999999</v>
      </c>
      <c r="F44" s="21">
        <v>5299643.92</v>
      </c>
      <c r="G44" s="21"/>
      <c r="H44" s="22"/>
      <c r="I44" s="22"/>
      <c r="J44" s="21"/>
      <c r="K44" s="21">
        <v>800000</v>
      </c>
      <c r="L44" s="21">
        <v>1250000</v>
      </c>
      <c r="M44" s="21"/>
      <c r="N44" s="22"/>
      <c r="O44" s="22"/>
    </row>
    <row r="45" spans="1:15" s="15" customFormat="1" ht="22.5" customHeight="1" x14ac:dyDescent="0.2">
      <c r="A45" s="3">
        <v>28</v>
      </c>
      <c r="B45" s="48" t="s">
        <v>93</v>
      </c>
      <c r="C45" s="5">
        <v>15010000407543</v>
      </c>
      <c r="D45" s="20" t="s">
        <v>77</v>
      </c>
      <c r="E45" s="44">
        <f t="shared" si="1"/>
        <v>7349643.9199999999</v>
      </c>
      <c r="F45" s="21">
        <v>5299643.92</v>
      </c>
      <c r="G45" s="21"/>
      <c r="H45" s="22"/>
      <c r="I45" s="22"/>
      <c r="J45" s="21"/>
      <c r="K45" s="21">
        <v>800000</v>
      </c>
      <c r="L45" s="21">
        <v>1250000</v>
      </c>
      <c r="M45" s="21"/>
      <c r="N45" s="22"/>
      <c r="O45" s="22"/>
    </row>
    <row r="46" spans="1:15" s="15" customFormat="1" ht="22.5" customHeight="1" x14ac:dyDescent="0.2">
      <c r="A46" s="3">
        <v>29</v>
      </c>
      <c r="B46" s="48" t="s">
        <v>94</v>
      </c>
      <c r="C46" s="5">
        <v>15010000407446</v>
      </c>
      <c r="D46" s="20" t="s">
        <v>77</v>
      </c>
      <c r="E46" s="44">
        <f t="shared" si="1"/>
        <v>6549643.9199999999</v>
      </c>
      <c r="F46" s="21">
        <v>5299643.92</v>
      </c>
      <c r="G46" s="21"/>
      <c r="H46" s="22"/>
      <c r="I46" s="22"/>
      <c r="J46" s="21"/>
      <c r="K46" s="21">
        <v>0</v>
      </c>
      <c r="L46" s="21">
        <v>1250000</v>
      </c>
      <c r="M46" s="21"/>
      <c r="N46" s="22"/>
      <c r="O46" s="22"/>
    </row>
    <row r="47" spans="1:15" s="15" customFormat="1" ht="22.5" customHeight="1" x14ac:dyDescent="0.2">
      <c r="A47" s="3">
        <v>30</v>
      </c>
      <c r="B47" s="48" t="s">
        <v>57</v>
      </c>
      <c r="C47" s="5">
        <v>15010000407464</v>
      </c>
      <c r="D47" s="20" t="s">
        <v>77</v>
      </c>
      <c r="E47" s="44">
        <f t="shared" si="1"/>
        <v>7422189.040000001</v>
      </c>
      <c r="F47" s="21">
        <v>5372189.040000001</v>
      </c>
      <c r="G47" s="21"/>
      <c r="H47" s="22"/>
      <c r="I47" s="22"/>
      <c r="J47" s="21"/>
      <c r="K47" s="21">
        <v>800000</v>
      </c>
      <c r="L47" s="21">
        <v>1250000</v>
      </c>
      <c r="M47" s="21"/>
      <c r="N47" s="22"/>
      <c r="O47" s="22"/>
    </row>
    <row r="48" spans="1:15" s="15" customFormat="1" ht="22.5" customHeight="1" x14ac:dyDescent="0.2">
      <c r="A48" s="3">
        <v>31</v>
      </c>
      <c r="B48" s="50" t="s">
        <v>95</v>
      </c>
      <c r="C48" s="6">
        <v>15010000338157</v>
      </c>
      <c r="D48" s="20" t="s">
        <v>77</v>
      </c>
      <c r="E48" s="44">
        <f t="shared" si="1"/>
        <v>7494734.1600000001</v>
      </c>
      <c r="F48" s="21">
        <v>5444734.1600000001</v>
      </c>
      <c r="G48" s="21"/>
      <c r="H48" s="22"/>
      <c r="I48" s="22"/>
      <c r="J48" s="21"/>
      <c r="K48" s="21">
        <v>800000</v>
      </c>
      <c r="L48" s="21">
        <v>1250000</v>
      </c>
      <c r="M48" s="21"/>
      <c r="N48" s="22"/>
      <c r="O48" s="22"/>
    </row>
    <row r="49" spans="1:15" s="15" customFormat="1" ht="22.5" customHeight="1" x14ac:dyDescent="0.2">
      <c r="A49" s="3">
        <v>32</v>
      </c>
      <c r="B49" s="48" t="s">
        <v>96</v>
      </c>
      <c r="C49" s="5">
        <v>15010000132748</v>
      </c>
      <c r="D49" s="20" t="s">
        <v>77</v>
      </c>
      <c r="E49" s="44">
        <f t="shared" ref="E49:E63" si="3">SUM(F49:N49)</f>
        <v>10346552.439999999</v>
      </c>
      <c r="F49" s="21">
        <v>8296552.4399999995</v>
      </c>
      <c r="G49" s="21"/>
      <c r="H49" s="22"/>
      <c r="I49" s="22"/>
      <c r="J49" s="21"/>
      <c r="K49" s="21">
        <v>800000</v>
      </c>
      <c r="L49" s="21">
        <v>1250000</v>
      </c>
      <c r="M49" s="21"/>
      <c r="N49" s="22"/>
      <c r="O49" s="22"/>
    </row>
    <row r="50" spans="1:15" s="15" customFormat="1" ht="22.5" customHeight="1" x14ac:dyDescent="0.2">
      <c r="A50" s="3">
        <v>33</v>
      </c>
      <c r="B50" s="50" t="s">
        <v>59</v>
      </c>
      <c r="C50" s="6">
        <v>15010000337978</v>
      </c>
      <c r="D50" s="20" t="s">
        <v>77</v>
      </c>
      <c r="E50" s="44">
        <f t="shared" si="3"/>
        <v>12705237.83</v>
      </c>
      <c r="F50" s="21">
        <f>4663501.83+6791736</f>
        <v>11455237.83</v>
      </c>
      <c r="G50" s="21"/>
      <c r="H50" s="22"/>
      <c r="I50" s="22"/>
      <c r="J50" s="21"/>
      <c r="K50" s="21">
        <v>0</v>
      </c>
      <c r="L50" s="21">
        <v>1250000</v>
      </c>
      <c r="M50" s="21"/>
      <c r="N50" s="22"/>
      <c r="O50" s="22"/>
    </row>
    <row r="51" spans="1:15" s="15" customFormat="1" ht="22.5" customHeight="1" x14ac:dyDescent="0.2">
      <c r="A51" s="3">
        <v>34</v>
      </c>
      <c r="B51" s="50" t="s">
        <v>60</v>
      </c>
      <c r="C51" s="6">
        <v>15010000497988</v>
      </c>
      <c r="D51" s="20" t="s">
        <v>77</v>
      </c>
      <c r="E51" s="44">
        <f t="shared" si="3"/>
        <v>5593104.1499999994</v>
      </c>
      <c r="F51" s="21">
        <v>4343104.1499999994</v>
      </c>
      <c r="G51" s="21"/>
      <c r="H51" s="22"/>
      <c r="I51" s="22"/>
      <c r="J51" s="21"/>
      <c r="K51" s="21">
        <v>0</v>
      </c>
      <c r="L51" s="21">
        <v>1250000</v>
      </c>
      <c r="M51" s="21"/>
      <c r="N51" s="22"/>
      <c r="O51" s="22"/>
    </row>
    <row r="52" spans="1:15" s="15" customFormat="1" ht="22.5" customHeight="1" x14ac:dyDescent="0.2">
      <c r="A52" s="3">
        <v>35</v>
      </c>
      <c r="B52" s="50" t="s">
        <v>61</v>
      </c>
      <c r="C52" s="6">
        <v>15010000498112</v>
      </c>
      <c r="D52" s="20" t="s">
        <v>77</v>
      </c>
      <c r="E52" s="44">
        <f t="shared" si="3"/>
        <v>5593104.1499999994</v>
      </c>
      <c r="F52" s="21">
        <v>4343104.1499999994</v>
      </c>
      <c r="G52" s="21"/>
      <c r="H52" s="22"/>
      <c r="I52" s="22"/>
      <c r="J52" s="21"/>
      <c r="K52" s="21">
        <v>0</v>
      </c>
      <c r="L52" s="21">
        <v>1250000</v>
      </c>
      <c r="M52" s="21"/>
      <c r="N52" s="22"/>
      <c r="O52" s="22"/>
    </row>
    <row r="53" spans="1:15" s="15" customFormat="1" ht="22.5" customHeight="1" x14ac:dyDescent="0.2">
      <c r="A53" s="3">
        <v>36</v>
      </c>
      <c r="B53" s="50" t="s">
        <v>62</v>
      </c>
      <c r="C53" s="6">
        <v>15010000503724</v>
      </c>
      <c r="D53" s="20" t="s">
        <v>77</v>
      </c>
      <c r="E53" s="44">
        <f t="shared" si="3"/>
        <v>5871403</v>
      </c>
      <c r="F53" s="21">
        <v>3821403</v>
      </c>
      <c r="G53" s="21"/>
      <c r="H53" s="22"/>
      <c r="I53" s="22"/>
      <c r="J53" s="21"/>
      <c r="K53" s="21">
        <v>800000</v>
      </c>
      <c r="L53" s="21">
        <v>1250000</v>
      </c>
      <c r="M53" s="21"/>
      <c r="N53" s="22"/>
      <c r="O53" s="22"/>
    </row>
    <row r="54" spans="1:15" s="15" customFormat="1" ht="22.5" customHeight="1" x14ac:dyDescent="0.2">
      <c r="A54" s="3">
        <v>37</v>
      </c>
      <c r="B54" s="50" t="s">
        <v>63</v>
      </c>
      <c r="C54" s="6">
        <v>15910000088057</v>
      </c>
      <c r="D54" s="20" t="s">
        <v>77</v>
      </c>
      <c r="E54" s="44">
        <f t="shared" si="3"/>
        <v>5071403</v>
      </c>
      <c r="F54" s="21">
        <v>3821403</v>
      </c>
      <c r="G54" s="21"/>
      <c r="H54" s="22"/>
      <c r="I54" s="22"/>
      <c r="J54" s="21"/>
      <c r="K54" s="21">
        <v>0</v>
      </c>
      <c r="L54" s="21">
        <v>1250000</v>
      </c>
      <c r="M54" s="21"/>
      <c r="N54" s="22"/>
      <c r="O54" s="22"/>
    </row>
    <row r="55" spans="1:15" s="15" customFormat="1" ht="22.5" customHeight="1" x14ac:dyDescent="0.2">
      <c r="A55" s="3">
        <v>38</v>
      </c>
      <c r="B55" s="50" t="s">
        <v>80</v>
      </c>
      <c r="C55" s="6">
        <v>12610001204740</v>
      </c>
      <c r="D55" s="20" t="s">
        <v>102</v>
      </c>
      <c r="E55" s="44">
        <f t="shared" si="3"/>
        <v>5881363.2750000004</v>
      </c>
      <c r="F55" s="21">
        <v>4631363.2750000004</v>
      </c>
      <c r="G55" s="21"/>
      <c r="H55" s="22"/>
      <c r="I55" s="22"/>
      <c r="J55" s="21"/>
      <c r="K55" s="21">
        <v>0</v>
      </c>
      <c r="L55" s="21">
        <v>1250000</v>
      </c>
      <c r="M55" s="21"/>
      <c r="N55" s="22"/>
      <c r="O55" s="22"/>
    </row>
    <row r="56" spans="1:15" s="15" customFormat="1" ht="22.5" customHeight="1" x14ac:dyDescent="0.2">
      <c r="A56" s="3">
        <v>39</v>
      </c>
      <c r="B56" s="50" t="s">
        <v>103</v>
      </c>
      <c r="C56" s="6">
        <v>12510000772894</v>
      </c>
      <c r="D56" s="20" t="s">
        <v>77</v>
      </c>
      <c r="E56" s="44">
        <f t="shared" si="3"/>
        <v>5720670.5</v>
      </c>
      <c r="F56" s="21">
        <v>4470670.5</v>
      </c>
      <c r="G56" s="21"/>
      <c r="H56" s="22"/>
      <c r="I56" s="22"/>
      <c r="J56" s="21"/>
      <c r="K56" s="21">
        <v>0</v>
      </c>
      <c r="L56" s="21">
        <v>1250000</v>
      </c>
      <c r="M56" s="21"/>
      <c r="N56" s="22"/>
      <c r="O56" s="22"/>
    </row>
    <row r="57" spans="1:15" s="15" customFormat="1" ht="22.5" customHeight="1" x14ac:dyDescent="0.2">
      <c r="A57" s="3">
        <v>40</v>
      </c>
      <c r="B57" s="4" t="s">
        <v>75</v>
      </c>
      <c r="C57" s="6">
        <v>15010000498097</v>
      </c>
      <c r="D57" s="20" t="s">
        <v>77</v>
      </c>
      <c r="E57" s="44">
        <f t="shared" si="3"/>
        <v>6085627.75</v>
      </c>
      <c r="F57" s="21">
        <v>4035627.75</v>
      </c>
      <c r="G57" s="21"/>
      <c r="H57" s="22"/>
      <c r="I57" s="22"/>
      <c r="J57" s="21"/>
      <c r="K57" s="21">
        <v>800000</v>
      </c>
      <c r="L57" s="21">
        <v>1250000</v>
      </c>
      <c r="M57" s="21"/>
      <c r="N57" s="22"/>
      <c r="O57" s="22"/>
    </row>
    <row r="58" spans="1:15" s="15" customFormat="1" ht="22.5" customHeight="1" x14ac:dyDescent="0.2">
      <c r="A58" s="3">
        <v>41</v>
      </c>
      <c r="B58" s="4" t="s">
        <v>76</v>
      </c>
      <c r="C58" s="6">
        <v>15010000498918</v>
      </c>
      <c r="D58" s="20" t="s">
        <v>77</v>
      </c>
      <c r="E58" s="44">
        <f t="shared" si="3"/>
        <v>5881363.2750000004</v>
      </c>
      <c r="F58" s="21">
        <v>4631363.2750000004</v>
      </c>
      <c r="G58" s="21"/>
      <c r="H58" s="22"/>
      <c r="I58" s="22"/>
      <c r="J58" s="21"/>
      <c r="K58" s="21">
        <v>0</v>
      </c>
      <c r="L58" s="21">
        <v>1250000</v>
      </c>
      <c r="M58" s="21"/>
      <c r="N58" s="22"/>
      <c r="O58" s="22"/>
    </row>
    <row r="59" spans="1:15" s="15" customFormat="1" ht="22.5" customHeight="1" x14ac:dyDescent="0.2">
      <c r="A59" s="3">
        <v>42</v>
      </c>
      <c r="B59" s="48" t="s">
        <v>97</v>
      </c>
      <c r="C59" s="5">
        <v>15010000160916</v>
      </c>
      <c r="D59" s="20" t="s">
        <v>77</v>
      </c>
      <c r="E59" s="44">
        <f t="shared" si="3"/>
        <v>5854163</v>
      </c>
      <c r="F59" s="21">
        <v>4304163</v>
      </c>
      <c r="G59" s="21"/>
      <c r="H59" s="22"/>
      <c r="I59" s="22"/>
      <c r="J59" s="21"/>
      <c r="K59" s="21">
        <v>0</v>
      </c>
      <c r="L59" s="21">
        <v>1250000</v>
      </c>
      <c r="M59" s="21">
        <v>300000</v>
      </c>
      <c r="N59" s="22"/>
      <c r="O59" s="22"/>
    </row>
    <row r="60" spans="1:15" s="15" customFormat="1" ht="22.5" customHeight="1" x14ac:dyDescent="0.2">
      <c r="A60" s="3">
        <v>43</v>
      </c>
      <c r="B60" s="48" t="s">
        <v>98</v>
      </c>
      <c r="C60" s="5">
        <v>15010000160970</v>
      </c>
      <c r="D60" s="20" t="s">
        <v>77</v>
      </c>
      <c r="E60" s="44">
        <f t="shared" si="3"/>
        <v>7042543</v>
      </c>
      <c r="F60" s="21">
        <v>4992543</v>
      </c>
      <c r="G60" s="21"/>
      <c r="H60" s="22"/>
      <c r="I60" s="22"/>
      <c r="J60" s="21"/>
      <c r="K60" s="21">
        <v>800000</v>
      </c>
      <c r="L60" s="21">
        <v>1250000</v>
      </c>
      <c r="M60" s="21"/>
      <c r="N60" s="22"/>
      <c r="O60" s="22"/>
    </row>
    <row r="61" spans="1:15" s="19" customFormat="1" ht="22.5" customHeight="1" x14ac:dyDescent="0.2">
      <c r="A61" s="54" t="s">
        <v>16</v>
      </c>
      <c r="B61" s="74" t="s">
        <v>17</v>
      </c>
      <c r="C61" s="75"/>
      <c r="D61" s="76"/>
      <c r="E61" s="2">
        <f>SUM(F61:N61)</f>
        <v>102803200</v>
      </c>
      <c r="F61" s="23">
        <f>SUM(F62:F78)</f>
        <v>447000</v>
      </c>
      <c r="G61" s="23">
        <f t="shared" ref="G61:N61" si="4">SUM(G62:G78)</f>
        <v>71206200</v>
      </c>
      <c r="H61" s="23">
        <f t="shared" si="4"/>
        <v>0</v>
      </c>
      <c r="I61" s="23">
        <f t="shared" si="4"/>
        <v>0</v>
      </c>
      <c r="J61" s="23">
        <f t="shared" si="4"/>
        <v>0</v>
      </c>
      <c r="K61" s="23">
        <f t="shared" si="4"/>
        <v>9600000</v>
      </c>
      <c r="L61" s="23">
        <f t="shared" si="4"/>
        <v>21250000</v>
      </c>
      <c r="M61" s="23">
        <f t="shared" si="4"/>
        <v>300000</v>
      </c>
      <c r="N61" s="23">
        <f t="shared" si="4"/>
        <v>0</v>
      </c>
      <c r="O61" s="23"/>
    </row>
    <row r="62" spans="1:15" s="15" customFormat="1" ht="22.5" customHeight="1" x14ac:dyDescent="0.2">
      <c r="A62" s="3">
        <v>1</v>
      </c>
      <c r="B62" s="48" t="s">
        <v>73</v>
      </c>
      <c r="C62" s="6">
        <v>15010000132641</v>
      </c>
      <c r="D62" s="20" t="s">
        <v>77</v>
      </c>
      <c r="E62" s="44">
        <f t="shared" si="3"/>
        <v>6238600</v>
      </c>
      <c r="F62" s="21"/>
      <c r="G62" s="21">
        <v>4188600</v>
      </c>
      <c r="H62" s="22"/>
      <c r="I62" s="22"/>
      <c r="J62" s="21"/>
      <c r="K62" s="21">
        <v>800000</v>
      </c>
      <c r="L62" s="21">
        <v>1250000</v>
      </c>
      <c r="M62" s="21"/>
      <c r="N62" s="22"/>
      <c r="O62" s="22"/>
    </row>
    <row r="63" spans="1:15" s="15" customFormat="1" ht="22.5" customHeight="1" x14ac:dyDescent="0.2">
      <c r="A63" s="3">
        <v>2</v>
      </c>
      <c r="B63" s="48" t="s">
        <v>74</v>
      </c>
      <c r="C63" s="6">
        <v>15010000497997</v>
      </c>
      <c r="D63" s="20" t="s">
        <v>77</v>
      </c>
      <c r="E63" s="44">
        <f t="shared" si="3"/>
        <v>5438600</v>
      </c>
      <c r="F63" s="21"/>
      <c r="G63" s="21">
        <v>4188600</v>
      </c>
      <c r="H63" s="22"/>
      <c r="I63" s="22"/>
      <c r="J63" s="21"/>
      <c r="K63" s="21">
        <v>0</v>
      </c>
      <c r="L63" s="21">
        <v>1250000</v>
      </c>
      <c r="M63" s="21"/>
      <c r="N63" s="22"/>
      <c r="O63" s="22"/>
    </row>
    <row r="64" spans="1:15" s="19" customFormat="1" ht="22.5" customHeight="1" x14ac:dyDescent="0.2">
      <c r="A64" s="3">
        <v>3</v>
      </c>
      <c r="B64" s="48" t="s">
        <v>64</v>
      </c>
      <c r="C64" s="6">
        <v>15010000139457</v>
      </c>
      <c r="D64" s="20" t="s">
        <v>77</v>
      </c>
      <c r="E64" s="44">
        <f>SUM(F64:N64)</f>
        <v>5887600</v>
      </c>
      <c r="F64" s="21">
        <v>149000</v>
      </c>
      <c r="G64" s="21">
        <v>4188600</v>
      </c>
      <c r="H64" s="23"/>
      <c r="I64" s="23"/>
      <c r="J64" s="23"/>
      <c r="K64" s="21">
        <v>0</v>
      </c>
      <c r="L64" s="21">
        <v>1250000</v>
      </c>
      <c r="M64" s="21">
        <v>300000</v>
      </c>
      <c r="N64" s="23"/>
      <c r="O64" s="22"/>
    </row>
    <row r="65" spans="1:15" s="15" customFormat="1" ht="22.5" customHeight="1" x14ac:dyDescent="0.2">
      <c r="A65" s="3">
        <v>4</v>
      </c>
      <c r="B65" s="48" t="s">
        <v>65</v>
      </c>
      <c r="C65" s="6">
        <v>15010000213050</v>
      </c>
      <c r="D65" s="20" t="s">
        <v>77</v>
      </c>
      <c r="E65" s="44">
        <f t="shared" ref="E65:E77" si="5">SUM(F65:N65)</f>
        <v>6238600</v>
      </c>
      <c r="F65" s="21"/>
      <c r="G65" s="21">
        <v>4188600</v>
      </c>
      <c r="H65" s="22"/>
      <c r="I65" s="22"/>
      <c r="J65" s="21"/>
      <c r="K65" s="21">
        <v>800000</v>
      </c>
      <c r="L65" s="21">
        <v>1250000</v>
      </c>
      <c r="M65" s="21"/>
      <c r="N65" s="22"/>
      <c r="O65" s="22"/>
    </row>
    <row r="66" spans="1:15" s="15" customFormat="1" ht="22.5" customHeight="1" x14ac:dyDescent="0.2">
      <c r="A66" s="3">
        <v>5</v>
      </c>
      <c r="B66" s="48" t="s">
        <v>99</v>
      </c>
      <c r="C66" s="6">
        <v>15010000213069</v>
      </c>
      <c r="D66" s="20" t="s">
        <v>77</v>
      </c>
      <c r="E66" s="44">
        <f t="shared" si="5"/>
        <v>6238600</v>
      </c>
      <c r="F66" s="21"/>
      <c r="G66" s="21">
        <v>4188600</v>
      </c>
      <c r="H66" s="22"/>
      <c r="I66" s="22"/>
      <c r="J66" s="21"/>
      <c r="K66" s="21">
        <v>800000</v>
      </c>
      <c r="L66" s="21">
        <v>1250000</v>
      </c>
      <c r="M66" s="21"/>
      <c r="N66" s="22"/>
      <c r="O66" s="22"/>
    </row>
    <row r="67" spans="1:15" s="15" customFormat="1" ht="22.5" customHeight="1" x14ac:dyDescent="0.2">
      <c r="A67" s="3">
        <v>6</v>
      </c>
      <c r="B67" s="48" t="s">
        <v>66</v>
      </c>
      <c r="C67" s="6">
        <v>15010000336887</v>
      </c>
      <c r="D67" s="20" t="s">
        <v>77</v>
      </c>
      <c r="E67" s="44">
        <f t="shared" si="5"/>
        <v>6238600</v>
      </c>
      <c r="F67" s="21"/>
      <c r="G67" s="21">
        <v>4188600</v>
      </c>
      <c r="H67" s="22"/>
      <c r="I67" s="22"/>
      <c r="J67" s="21"/>
      <c r="K67" s="21">
        <v>800000</v>
      </c>
      <c r="L67" s="21">
        <v>1250000</v>
      </c>
      <c r="M67" s="21"/>
      <c r="N67" s="22"/>
      <c r="O67" s="22"/>
    </row>
    <row r="68" spans="1:15" s="15" customFormat="1" ht="22.5" customHeight="1" x14ac:dyDescent="0.2">
      <c r="A68" s="3">
        <v>7</v>
      </c>
      <c r="B68" s="48" t="s">
        <v>100</v>
      </c>
      <c r="C68" s="6">
        <v>15010000396030</v>
      </c>
      <c r="D68" s="20" t="s">
        <v>77</v>
      </c>
      <c r="E68" s="44">
        <f t="shared" si="5"/>
        <v>6238600</v>
      </c>
      <c r="F68" s="21"/>
      <c r="G68" s="21">
        <v>4188600</v>
      </c>
      <c r="H68" s="22"/>
      <c r="I68" s="22"/>
      <c r="J68" s="21"/>
      <c r="K68" s="21">
        <v>800000</v>
      </c>
      <c r="L68" s="21">
        <v>1250000</v>
      </c>
      <c r="M68" s="21"/>
      <c r="N68" s="22"/>
      <c r="O68" s="22"/>
    </row>
    <row r="69" spans="1:15" s="15" customFormat="1" ht="22.5" customHeight="1" x14ac:dyDescent="0.2">
      <c r="A69" s="3">
        <v>8</v>
      </c>
      <c r="B69" s="48" t="s">
        <v>101</v>
      </c>
      <c r="C69" s="6">
        <v>15010000420009</v>
      </c>
      <c r="D69" s="20" t="s">
        <v>77</v>
      </c>
      <c r="E69" s="44">
        <f t="shared" si="5"/>
        <v>6238600</v>
      </c>
      <c r="F69" s="21"/>
      <c r="G69" s="21">
        <v>4188600</v>
      </c>
      <c r="H69" s="22"/>
      <c r="I69" s="22"/>
      <c r="J69" s="21"/>
      <c r="K69" s="21">
        <v>800000</v>
      </c>
      <c r="L69" s="21">
        <v>1250000</v>
      </c>
      <c r="M69" s="21"/>
      <c r="N69" s="22"/>
      <c r="O69" s="22"/>
    </row>
    <row r="70" spans="1:15" s="15" customFormat="1" ht="22.5" customHeight="1" x14ac:dyDescent="0.2">
      <c r="A70" s="3">
        <v>9</v>
      </c>
      <c r="B70" s="48" t="s">
        <v>67</v>
      </c>
      <c r="C70" s="6">
        <v>15010000443468</v>
      </c>
      <c r="D70" s="20" t="s">
        <v>77</v>
      </c>
      <c r="E70" s="44">
        <f t="shared" si="5"/>
        <v>6536600</v>
      </c>
      <c r="F70" s="21">
        <v>298000</v>
      </c>
      <c r="G70" s="21">
        <v>4188600</v>
      </c>
      <c r="H70" s="22"/>
      <c r="I70" s="22"/>
      <c r="J70" s="21"/>
      <c r="K70" s="21">
        <v>800000</v>
      </c>
      <c r="L70" s="21">
        <v>1250000</v>
      </c>
      <c r="M70" s="21"/>
      <c r="N70" s="22"/>
      <c r="O70" s="22"/>
    </row>
    <row r="71" spans="1:15" s="15" customFormat="1" ht="22.5" customHeight="1" x14ac:dyDescent="0.2">
      <c r="A71" s="3">
        <v>10</v>
      </c>
      <c r="B71" s="48" t="s">
        <v>68</v>
      </c>
      <c r="C71" s="6">
        <v>15010000470527</v>
      </c>
      <c r="D71" s="20" t="s">
        <v>77</v>
      </c>
      <c r="E71" s="44">
        <f t="shared" si="5"/>
        <v>5438600</v>
      </c>
      <c r="F71" s="21"/>
      <c r="G71" s="21">
        <v>4188600</v>
      </c>
      <c r="H71" s="22"/>
      <c r="I71" s="22"/>
      <c r="J71" s="21"/>
      <c r="K71" s="21">
        <v>0</v>
      </c>
      <c r="L71" s="21">
        <v>1250000</v>
      </c>
      <c r="M71" s="21"/>
      <c r="N71" s="22"/>
      <c r="O71" s="22"/>
    </row>
    <row r="72" spans="1:15" s="15" customFormat="1" ht="22.5" customHeight="1" x14ac:dyDescent="0.2">
      <c r="A72" s="3">
        <v>11</v>
      </c>
      <c r="B72" s="48" t="s">
        <v>69</v>
      </c>
      <c r="C72" s="6">
        <v>15010000497960</v>
      </c>
      <c r="D72" s="20" t="s">
        <v>77</v>
      </c>
      <c r="E72" s="44">
        <f t="shared" si="5"/>
        <v>6238600</v>
      </c>
      <c r="F72" s="21"/>
      <c r="G72" s="21">
        <v>4188600</v>
      </c>
      <c r="H72" s="22"/>
      <c r="I72" s="22"/>
      <c r="J72" s="21"/>
      <c r="K72" s="21">
        <v>800000</v>
      </c>
      <c r="L72" s="21">
        <v>1250000</v>
      </c>
      <c r="M72" s="21"/>
      <c r="N72" s="22"/>
      <c r="O72" s="22"/>
    </row>
    <row r="73" spans="1:15" s="15" customFormat="1" ht="22.5" customHeight="1" x14ac:dyDescent="0.2">
      <c r="A73" s="3">
        <v>12</v>
      </c>
      <c r="B73" s="48" t="s">
        <v>70</v>
      </c>
      <c r="C73" s="6">
        <v>15010000497951</v>
      </c>
      <c r="D73" s="20" t="s">
        <v>77</v>
      </c>
      <c r="E73" s="44">
        <f t="shared" si="5"/>
        <v>6238600</v>
      </c>
      <c r="F73" s="21"/>
      <c r="G73" s="21">
        <v>4188600</v>
      </c>
      <c r="H73" s="22"/>
      <c r="I73" s="22"/>
      <c r="J73" s="21"/>
      <c r="K73" s="21">
        <v>800000</v>
      </c>
      <c r="L73" s="21">
        <v>1250000</v>
      </c>
      <c r="M73" s="21"/>
      <c r="N73" s="22"/>
      <c r="O73" s="22"/>
    </row>
    <row r="74" spans="1:15" s="15" customFormat="1" ht="22.5" customHeight="1" x14ac:dyDescent="0.2">
      <c r="A74" s="3">
        <v>13</v>
      </c>
      <c r="B74" s="48" t="s">
        <v>71</v>
      </c>
      <c r="C74" s="6">
        <v>15010000530139</v>
      </c>
      <c r="D74" s="20" t="s">
        <v>77</v>
      </c>
      <c r="E74" s="44">
        <f t="shared" si="5"/>
        <v>6238600</v>
      </c>
      <c r="F74" s="21"/>
      <c r="G74" s="21">
        <v>4188600</v>
      </c>
      <c r="H74" s="22"/>
      <c r="I74" s="22"/>
      <c r="J74" s="21"/>
      <c r="K74" s="21">
        <v>800000</v>
      </c>
      <c r="L74" s="21">
        <v>1250000</v>
      </c>
      <c r="M74" s="21"/>
      <c r="N74" s="22"/>
      <c r="O74" s="22"/>
    </row>
    <row r="75" spans="1:15" s="15" customFormat="1" ht="22.5" customHeight="1" x14ac:dyDescent="0.2">
      <c r="A75" s="3">
        <v>14</v>
      </c>
      <c r="B75" s="48" t="s">
        <v>72</v>
      </c>
      <c r="C75" s="6">
        <v>15010000542046</v>
      </c>
      <c r="D75" s="20" t="s">
        <v>77</v>
      </c>
      <c r="E75" s="44">
        <f t="shared" si="5"/>
        <v>6238600</v>
      </c>
      <c r="F75" s="21"/>
      <c r="G75" s="21">
        <v>4188600</v>
      </c>
      <c r="H75" s="22"/>
      <c r="I75" s="22"/>
      <c r="J75" s="21"/>
      <c r="K75" s="21">
        <v>800000</v>
      </c>
      <c r="L75" s="21">
        <v>1250000</v>
      </c>
      <c r="M75" s="21"/>
      <c r="N75" s="22"/>
      <c r="O75" s="22"/>
    </row>
    <row r="76" spans="1:15" s="15" customFormat="1" ht="22.5" customHeight="1" x14ac:dyDescent="0.2">
      <c r="A76" s="3">
        <v>15</v>
      </c>
      <c r="B76" s="48" t="s">
        <v>110</v>
      </c>
      <c r="C76" s="6">
        <v>15010000497933</v>
      </c>
      <c r="D76" s="20" t="s">
        <v>77</v>
      </c>
      <c r="E76" s="44">
        <f t="shared" si="5"/>
        <v>6238600</v>
      </c>
      <c r="F76" s="21"/>
      <c r="G76" s="21">
        <v>4188600</v>
      </c>
      <c r="H76" s="22"/>
      <c r="I76" s="22"/>
      <c r="J76" s="21"/>
      <c r="K76" s="21">
        <v>800000</v>
      </c>
      <c r="L76" s="21">
        <v>1250000</v>
      </c>
      <c r="M76" s="21"/>
      <c r="N76" s="22"/>
      <c r="O76" s="22"/>
    </row>
    <row r="77" spans="1:15" s="15" customFormat="1" ht="22.5" customHeight="1" x14ac:dyDescent="0.2">
      <c r="A77" s="3">
        <v>16</v>
      </c>
      <c r="B77" s="48" t="s">
        <v>111</v>
      </c>
      <c r="C77" s="6">
        <v>15010009111850</v>
      </c>
      <c r="D77" s="20" t="s">
        <v>77</v>
      </c>
      <c r="E77" s="44">
        <f t="shared" si="5"/>
        <v>5438600</v>
      </c>
      <c r="F77" s="21"/>
      <c r="G77" s="21">
        <v>4188600</v>
      </c>
      <c r="H77" s="22"/>
      <c r="I77" s="22"/>
      <c r="J77" s="21"/>
      <c r="K77" s="21">
        <v>0</v>
      </c>
      <c r="L77" s="21">
        <v>1250000</v>
      </c>
      <c r="M77" s="21"/>
      <c r="N77" s="22"/>
      <c r="O77" s="22"/>
    </row>
    <row r="78" spans="1:15" s="15" customFormat="1" ht="22.5" customHeight="1" x14ac:dyDescent="0.2">
      <c r="A78" s="3">
        <v>17</v>
      </c>
      <c r="B78" s="4" t="s">
        <v>109</v>
      </c>
      <c r="C78" s="6">
        <v>15010000503715</v>
      </c>
      <c r="D78" s="20" t="s">
        <v>77</v>
      </c>
      <c r="E78" s="44">
        <f t="shared" ref="E78" si="6">SUM(F78:N78)</f>
        <v>5438600</v>
      </c>
      <c r="F78" s="21"/>
      <c r="G78" s="21">
        <v>4188600</v>
      </c>
      <c r="H78" s="22"/>
      <c r="I78" s="22"/>
      <c r="J78" s="21"/>
      <c r="K78" s="21">
        <v>0</v>
      </c>
      <c r="L78" s="21">
        <v>1250000</v>
      </c>
      <c r="M78" s="21"/>
      <c r="N78" s="22"/>
      <c r="O78" s="22"/>
    </row>
    <row r="79" spans="1:15" s="35" customFormat="1" ht="24.75" customHeight="1" x14ac:dyDescent="0.25">
      <c r="A79" s="62"/>
      <c r="B79" s="64" t="s">
        <v>118</v>
      </c>
      <c r="C79" s="36" t="str">
        <f>[1]!VND('Bảng 09'!E16, TRUE,1,"đồng","đồng")</f>
        <v>Bốn trăm ba mươi mốt triệu, một trăm bảy mươi ba ngàn, năm trăm bảy mươi bốn đồng</v>
      </c>
      <c r="E79" s="37"/>
      <c r="F79" s="37"/>
      <c r="G79" s="37"/>
    </row>
    <row r="80" spans="1:15" s="15" customFormat="1" ht="12.75" x14ac:dyDescent="0.2">
      <c r="A80" s="62"/>
      <c r="E80" s="16"/>
      <c r="F80" s="16"/>
      <c r="G80" s="16"/>
    </row>
    <row r="81" spans="2:18" x14ac:dyDescent="0.25">
      <c r="B81" s="38" t="s">
        <v>79</v>
      </c>
      <c r="C81" s="23">
        <f>C82-C83</f>
        <v>0</v>
      </c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24"/>
      <c r="Q81" s="91"/>
      <c r="R81" s="92"/>
    </row>
    <row r="82" spans="2:18" x14ac:dyDescent="0.25">
      <c r="B82" s="4" t="s">
        <v>83</v>
      </c>
      <c r="C82" s="21"/>
      <c r="D82" s="78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80"/>
      <c r="P82" s="24"/>
      <c r="Q82" s="91"/>
      <c r="R82" s="93"/>
    </row>
    <row r="83" spans="2:18" ht="15.75" customHeight="1" x14ac:dyDescent="0.25">
      <c r="B83" s="4" t="s">
        <v>84</v>
      </c>
      <c r="C83" s="21"/>
      <c r="D83" s="78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80"/>
      <c r="P83" s="24"/>
      <c r="Q83" s="91"/>
      <c r="R83" s="94"/>
    </row>
    <row r="84" spans="2:18" x14ac:dyDescent="0.25">
      <c r="B84" s="55"/>
      <c r="C84" s="56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24"/>
      <c r="Q84" s="91"/>
      <c r="R84" s="94"/>
    </row>
    <row r="85" spans="2:18" ht="15.75" x14ac:dyDescent="0.25">
      <c r="B85" s="45"/>
      <c r="C85" s="46"/>
      <c r="I85" s="24"/>
      <c r="J85" s="24"/>
      <c r="K85" s="24"/>
      <c r="L85" s="24"/>
      <c r="M85" s="51" t="s">
        <v>116</v>
      </c>
      <c r="N85" s="24"/>
      <c r="P85" s="24"/>
      <c r="Q85" s="91"/>
      <c r="R85" s="92"/>
    </row>
    <row r="86" spans="2:18" ht="15.75" x14ac:dyDescent="0.25">
      <c r="B86" s="53" t="s">
        <v>18</v>
      </c>
      <c r="F86" s="26" t="s">
        <v>19</v>
      </c>
      <c r="M86" s="27" t="s">
        <v>78</v>
      </c>
      <c r="Q86" s="91"/>
      <c r="R86" s="94"/>
    </row>
    <row r="87" spans="2:18" ht="15.75" x14ac:dyDescent="0.25">
      <c r="B87" s="51"/>
      <c r="F87" s="28"/>
      <c r="M87" s="51"/>
      <c r="Q87" s="94"/>
      <c r="R87" s="94"/>
    </row>
    <row r="88" spans="2:18" x14ac:dyDescent="0.25">
      <c r="Q88" s="94"/>
      <c r="R88" s="92"/>
    </row>
    <row r="89" spans="2:18" x14ac:dyDescent="0.25">
      <c r="Q89" s="94"/>
      <c r="R89" s="94"/>
    </row>
    <row r="90" spans="2:18" x14ac:dyDescent="0.25">
      <c r="G90" s="25"/>
      <c r="Q90" s="94"/>
      <c r="R90" s="94"/>
    </row>
    <row r="91" spans="2:18" ht="15.75" x14ac:dyDescent="0.25">
      <c r="B91" s="53" t="s">
        <v>64</v>
      </c>
      <c r="F91" s="53" t="s">
        <v>64</v>
      </c>
      <c r="M91" s="53" t="s">
        <v>40</v>
      </c>
      <c r="Q91" s="94"/>
      <c r="R91" s="94"/>
    </row>
    <row r="92" spans="2:18" ht="15.75" x14ac:dyDescent="0.25">
      <c r="B92" s="53"/>
      <c r="F92" s="53"/>
      <c r="M92" s="53"/>
    </row>
    <row r="94" spans="2:18" ht="15.75" x14ac:dyDescent="0.25">
      <c r="B94" s="65"/>
      <c r="C94" s="65"/>
      <c r="F94" s="51"/>
      <c r="M94" s="58" t="str">
        <f>M85</f>
        <v>Ngày      tháng 02 năm 2023</v>
      </c>
    </row>
    <row r="95" spans="2:18" ht="15.75" x14ac:dyDescent="0.25">
      <c r="B95" s="30" t="s">
        <v>20</v>
      </c>
      <c r="F95" s="29" t="s">
        <v>105</v>
      </c>
      <c r="M95" s="29" t="s">
        <v>112</v>
      </c>
    </row>
  </sheetData>
  <mergeCells count="33">
    <mergeCell ref="D81:O81"/>
    <mergeCell ref="A6:O6"/>
    <mergeCell ref="A8:O8"/>
    <mergeCell ref="A9:O9"/>
    <mergeCell ref="A12:A14"/>
    <mergeCell ref="B12:B14"/>
    <mergeCell ref="C12:D12"/>
    <mergeCell ref="E12:E14"/>
    <mergeCell ref="F12:N12"/>
    <mergeCell ref="D13:D14"/>
    <mergeCell ref="O12:O14"/>
    <mergeCell ref="J13:L13"/>
    <mergeCell ref="A4:O4"/>
    <mergeCell ref="A5:O5"/>
    <mergeCell ref="I1:O1"/>
    <mergeCell ref="I2:O2"/>
    <mergeCell ref="I3:O3"/>
    <mergeCell ref="Q81:Q83"/>
    <mergeCell ref="Q84:Q86"/>
    <mergeCell ref="B94:C94"/>
    <mergeCell ref="N13:N14"/>
    <mergeCell ref="C15:D15"/>
    <mergeCell ref="J15:L15"/>
    <mergeCell ref="B16:D16"/>
    <mergeCell ref="B17:D17"/>
    <mergeCell ref="B61:D61"/>
    <mergeCell ref="F13:F14"/>
    <mergeCell ref="G13:G14"/>
    <mergeCell ref="H13:H14"/>
    <mergeCell ref="I13:I14"/>
    <mergeCell ref="D83:O83"/>
    <mergeCell ref="D82:O82"/>
    <mergeCell ref="C13:C14"/>
  </mergeCells>
  <printOptions horizontalCentered="1"/>
  <pageMargins left="0" right="0" top="0.5" bottom="0.25" header="0.05" footer="0.05"/>
  <pageSetup paperSize="9" scale="70" orientation="landscape" horizontalDpi="300" verticalDpi="300" r:id="rId1"/>
  <colBreaks count="1" manualBreakCount="1">
    <brk id="15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Bảng 09</vt:lpstr>
      <vt:lpstr>'Bảng 09'!bookmark15</vt:lpstr>
      <vt:lpstr>'Bảng 09'!Print_Titles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Linh Nguyen</dc:creator>
  <cp:lastModifiedBy>saocodon</cp:lastModifiedBy>
  <cp:lastPrinted>2023-02-08T08:59:48Z</cp:lastPrinted>
  <dcterms:created xsi:type="dcterms:W3CDTF">2020-03-18T02:19:53Z</dcterms:created>
  <dcterms:modified xsi:type="dcterms:W3CDTF">2023-02-23T03:06:20Z</dcterms:modified>
</cp:coreProperties>
</file>